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Департамент по закупкам\Тендерный отдел\1 ДОКУМЕНТАЦИЯ\2025\12 Декабрь\10.12.2025\КК на размещение\17217_724 ЗП пост.и перем. токи 3 500 000,00 без (Богданова)\"/>
    </mc:Choice>
  </mc:AlternateContent>
  <xr:revisionPtr revIDLastSave="0" documentId="13_ncr:1_{B5A30C32-BB8C-4948-9CF4-C98DA3903DB6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63" i="1" l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M305" i="1"/>
  <c r="L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G322" i="1"/>
  <c r="R286" i="1"/>
  <c r="R284" i="1"/>
  <c r="R280" i="1"/>
  <c r="R282" i="1"/>
  <c r="R278" i="1"/>
  <c r="R276" i="1"/>
  <c r="R273" i="1"/>
  <c r="S268" i="1"/>
  <c r="R268" i="1"/>
  <c r="S262" i="1"/>
  <c r="R262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Q262" i="1"/>
  <c r="P262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K289" i="1"/>
  <c r="J289" i="1"/>
  <c r="I289" i="1"/>
  <c r="H289" i="1"/>
  <c r="G289" i="1"/>
  <c r="M257" i="1"/>
  <c r="G258" i="1"/>
  <c r="M252" i="1"/>
  <c r="M251" i="1"/>
  <c r="L252" i="1"/>
  <c r="L251" i="1"/>
  <c r="H253" i="1"/>
  <c r="G253" i="1"/>
  <c r="G249" i="1"/>
  <c r="G239" i="1"/>
  <c r="M189" i="1"/>
  <c r="M188" i="1"/>
  <c r="M187" i="1"/>
  <c r="M181" i="1"/>
  <c r="M180" i="1"/>
  <c r="G182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H176" i="1"/>
  <c r="G176" i="1"/>
  <c r="M150" i="1"/>
  <c r="M149" i="1"/>
  <c r="G151" i="1"/>
  <c r="G148" i="1"/>
  <c r="M145" i="1"/>
  <c r="K126" i="1"/>
  <c r="L126" i="1"/>
  <c r="M126" i="1"/>
  <c r="G121" i="1"/>
  <c r="M122" i="1"/>
  <c r="M123" i="1" s="1"/>
  <c r="G123" i="1"/>
  <c r="M120" i="1"/>
  <c r="M116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58" i="1"/>
  <c r="M57" i="1"/>
  <c r="M56" i="1"/>
  <c r="M53" i="1"/>
  <c r="M52" i="1"/>
  <c r="M51" i="1"/>
  <c r="M50" i="1"/>
  <c r="M49" i="1"/>
  <c r="M48" i="1"/>
  <c r="M45" i="1"/>
  <c r="M43" i="1"/>
  <c r="M42" i="1"/>
  <c r="M41" i="1"/>
  <c r="M40" i="1"/>
  <c r="M39" i="1"/>
  <c r="M38" i="1"/>
  <c r="M37" i="1"/>
  <c r="M36" i="1"/>
  <c r="M35" i="1"/>
  <c r="M34" i="1"/>
  <c r="M33" i="1"/>
  <c r="G110" i="1"/>
  <c r="K322" i="1" l="1"/>
  <c r="M253" i="1"/>
  <c r="L253" i="1"/>
  <c r="R289" i="1"/>
  <c r="P289" i="1"/>
  <c r="Q289" i="1"/>
  <c r="O289" i="1"/>
  <c r="N289" i="1"/>
  <c r="M151" i="1"/>
  <c r="M110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G82" i="1"/>
  <c r="G44" i="1"/>
  <c r="G46" i="1"/>
  <c r="M256" i="1"/>
  <c r="M258" i="1" s="1"/>
  <c r="M255" i="1"/>
  <c r="M248" i="1"/>
  <c r="M247" i="1"/>
  <c r="M246" i="1"/>
  <c r="M245" i="1"/>
  <c r="M244" i="1"/>
  <c r="M243" i="1"/>
  <c r="M238" i="1"/>
  <c r="M237" i="1"/>
  <c r="M236" i="1"/>
  <c r="M235" i="1"/>
  <c r="M234" i="1"/>
  <c r="M233" i="1"/>
  <c r="M232" i="1"/>
  <c r="M231" i="1"/>
  <c r="M230" i="1"/>
  <c r="G227" i="1"/>
  <c r="M226" i="1"/>
  <c r="M225" i="1"/>
  <c r="M224" i="1"/>
  <c r="M223" i="1"/>
  <c r="M222" i="1"/>
  <c r="M221" i="1"/>
  <c r="M220" i="1"/>
  <c r="M219" i="1"/>
  <c r="G216" i="1"/>
  <c r="M215" i="1"/>
  <c r="M214" i="1"/>
  <c r="M213" i="1"/>
  <c r="M212" i="1"/>
  <c r="M211" i="1"/>
  <c r="M210" i="1"/>
  <c r="M209" i="1"/>
  <c r="M206" i="1"/>
  <c r="H204" i="1"/>
  <c r="G204" i="1"/>
  <c r="M203" i="1"/>
  <c r="L203" i="1"/>
  <c r="M202" i="1"/>
  <c r="L202" i="1"/>
  <c r="M201" i="1"/>
  <c r="L201" i="1"/>
  <c r="M200" i="1"/>
  <c r="L200" i="1"/>
  <c r="M199" i="1"/>
  <c r="L199" i="1"/>
  <c r="M198" i="1"/>
  <c r="L198" i="1"/>
  <c r="G195" i="1"/>
  <c r="M194" i="1"/>
  <c r="M193" i="1"/>
  <c r="M192" i="1"/>
  <c r="G190" i="1"/>
  <c r="M186" i="1"/>
  <c r="M190" i="1" s="1"/>
  <c r="M179" i="1"/>
  <c r="M178" i="1"/>
  <c r="M147" i="1"/>
  <c r="M146" i="1"/>
  <c r="M144" i="1"/>
  <c r="M143" i="1"/>
  <c r="I141" i="1"/>
  <c r="H141" i="1"/>
  <c r="G141" i="1"/>
  <c r="M140" i="1"/>
  <c r="L140" i="1"/>
  <c r="K140" i="1"/>
  <c r="M139" i="1"/>
  <c r="L139" i="1"/>
  <c r="K139" i="1"/>
  <c r="M138" i="1"/>
  <c r="L138" i="1"/>
  <c r="K138" i="1"/>
  <c r="M137" i="1"/>
  <c r="L137" i="1"/>
  <c r="K137" i="1"/>
  <c r="M136" i="1"/>
  <c r="L136" i="1"/>
  <c r="K136" i="1"/>
  <c r="M135" i="1"/>
  <c r="L135" i="1"/>
  <c r="K135" i="1"/>
  <c r="M134" i="1"/>
  <c r="L134" i="1"/>
  <c r="K134" i="1"/>
  <c r="M133" i="1"/>
  <c r="L133" i="1"/>
  <c r="K133" i="1"/>
  <c r="M132" i="1"/>
  <c r="L132" i="1"/>
  <c r="K132" i="1"/>
  <c r="M131" i="1"/>
  <c r="L131" i="1"/>
  <c r="K131" i="1"/>
  <c r="M130" i="1"/>
  <c r="L130" i="1"/>
  <c r="K130" i="1"/>
  <c r="M129" i="1"/>
  <c r="L129" i="1"/>
  <c r="K129" i="1"/>
  <c r="M128" i="1"/>
  <c r="L128" i="1"/>
  <c r="K128" i="1"/>
  <c r="M127" i="1"/>
  <c r="L127" i="1"/>
  <c r="K127" i="1"/>
  <c r="M119" i="1"/>
  <c r="M118" i="1"/>
  <c r="M117" i="1"/>
  <c r="M115" i="1"/>
  <c r="M114" i="1"/>
  <c r="M113" i="1"/>
  <c r="M112" i="1"/>
  <c r="G54" i="1"/>
  <c r="M46" i="1"/>
  <c r="G31" i="1"/>
  <c r="K2" i="1" s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K3" i="1" l="1"/>
  <c r="M121" i="1"/>
  <c r="M249" i="1"/>
  <c r="M182" i="1"/>
  <c r="M148" i="1"/>
  <c r="L204" i="1"/>
  <c r="M176" i="1"/>
  <c r="M239" i="1"/>
  <c r="M204" i="1"/>
  <c r="M216" i="1"/>
  <c r="M227" i="1"/>
  <c r="M195" i="1"/>
  <c r="L176" i="1"/>
  <c r="K141" i="1"/>
  <c r="L141" i="1"/>
  <c r="M141" i="1"/>
  <c r="M82" i="1"/>
  <c r="M54" i="1"/>
  <c r="M44" i="1"/>
  <c r="M31" i="1"/>
  <c r="F3" i="1" l="1"/>
  <c r="F2" i="1"/>
</calcChain>
</file>

<file path=xl/sharedStrings.xml><?xml version="1.0" encoding="utf-8"?>
<sst xmlns="http://schemas.openxmlformats.org/spreadsheetml/2006/main" count="810" uniqueCount="246">
  <si>
    <t>Предлагаемый коэффициент снижения по НМЦ 1 (процент)</t>
  </si>
  <si>
    <t>ИТОГО общая сумма единиц - рубли НМЦ 1 Участника</t>
  </si>
  <si>
    <t>НМЦ 1 общая сумма единиц - рубли</t>
  </si>
  <si>
    <t>Предлагаемый коэффициент снижения по НМЦ 2 (процент)</t>
  </si>
  <si>
    <t>ИТОГО  общая сумма коэффициента НМЦ 2 Участника</t>
  </si>
  <si>
    <t>НМЦ 2 общая сумма коэффициента</t>
  </si>
  <si>
    <t>№
п/п</t>
  </si>
  <si>
    <t>Наименование каждой единицы товара, работы, услуги</t>
  </si>
  <si>
    <t>Ед.изм.</t>
  </si>
  <si>
    <t>Кол-во в ед.изм.</t>
  </si>
  <si>
    <t>Валюта</t>
  </si>
  <si>
    <t>ИТОГО цена предложенная Участником</t>
  </si>
  <si>
    <t>Перемотка генераторов, ремонт муфт, намотка катушек</t>
  </si>
  <si>
    <t>Мощность кВт.</t>
  </si>
  <si>
    <t>усл.ед.</t>
  </si>
  <si>
    <t>Российский рубль</t>
  </si>
  <si>
    <t xml:space="preserve">Применяемые коэффициенты </t>
  </si>
  <si>
    <t>Ремонт генераторной установки</t>
  </si>
  <si>
    <t>Коэфициент</t>
  </si>
  <si>
    <t>К</t>
  </si>
  <si>
    <t>Ремонт генератора секционного (секции из шинки)</t>
  </si>
  <si>
    <t>Ревизия</t>
  </si>
  <si>
    <t>Ремонт щеточного механизма</t>
  </si>
  <si>
    <t>Выпрессовка обмотки возбуждения</t>
  </si>
  <si>
    <t>Перемотка обмотки возбуждения</t>
  </si>
  <si>
    <t>Ремонт обмотки возбуждения (за 1 единицу)</t>
  </si>
  <si>
    <t xml:space="preserve">Ремонт системы возбуждения генератора: </t>
  </si>
  <si>
    <t xml:space="preserve">Проверка генератора тип ГД на стенде: </t>
  </si>
  <si>
    <t>Коэфициент от перемотки статора</t>
  </si>
  <si>
    <t>Ремонт системы управления генератора тип ГД</t>
  </si>
  <si>
    <t>Ремонт генератора на несколько напряжений</t>
  </si>
  <si>
    <t xml:space="preserve">Ремонт не определяемый расценками </t>
  </si>
  <si>
    <t>чел./час</t>
  </si>
  <si>
    <t xml:space="preserve">Диагностика генераторов в сборе за каждый элемент (статор, ротор): </t>
  </si>
  <si>
    <t>до 5 квт (включительно)</t>
  </si>
  <si>
    <t>от 5 квт до 7 квт (включительно)</t>
  </si>
  <si>
    <t>от 7 квт до 10 квт (включительно)</t>
  </si>
  <si>
    <t>от 10 квт до 20 квт (включительно)</t>
  </si>
  <si>
    <t>от 20 квт до 100 квт (включительно)</t>
  </si>
  <si>
    <t>от 100 квт и выше</t>
  </si>
  <si>
    <t>руб./гр.</t>
  </si>
  <si>
    <t>Применяемые коэффициенты:</t>
  </si>
  <si>
    <t>Капитальный ремонт электродвигателей постоянного тока</t>
  </si>
  <si>
    <t>статор</t>
  </si>
  <si>
    <t>якорь</t>
  </si>
  <si>
    <t>ревизия</t>
  </si>
  <si>
    <r>
      <t xml:space="preserve">ИТОГО цена предложенная Участником </t>
    </r>
    <r>
      <rPr>
        <b/>
        <sz val="12"/>
        <color theme="1"/>
        <rFont val="Times New Roman"/>
        <family val="1"/>
        <charset val="204"/>
      </rPr>
      <t>Статор</t>
    </r>
  </si>
  <si>
    <r>
      <t xml:space="preserve">ИТОГО цена предложенная Участником </t>
    </r>
    <r>
      <rPr>
        <b/>
        <sz val="12"/>
        <color theme="1"/>
        <rFont val="Times New Roman"/>
        <family val="1"/>
        <charset val="204"/>
      </rPr>
      <t>Якорь</t>
    </r>
  </si>
  <si>
    <r>
      <t xml:space="preserve">ИТОГО цена предложенная Участником </t>
    </r>
    <r>
      <rPr>
        <b/>
        <sz val="12"/>
        <color theme="1"/>
        <rFont val="Times New Roman"/>
        <family val="1"/>
        <charset val="204"/>
      </rPr>
      <t>Ревизия</t>
    </r>
  </si>
  <si>
    <t>до 0,4</t>
  </si>
  <si>
    <t>0,4-0,75</t>
  </si>
  <si>
    <t>0,75-1,5</t>
  </si>
  <si>
    <t>1,5-3,0</t>
  </si>
  <si>
    <t>3,0-5,0</t>
  </si>
  <si>
    <t>5,0-10,0</t>
  </si>
  <si>
    <t>10,0-16,0</t>
  </si>
  <si>
    <t>16,0-20,0</t>
  </si>
  <si>
    <t>20,0-30,0</t>
  </si>
  <si>
    <t>30,0-40,0</t>
  </si>
  <si>
    <t>40,0-50,0</t>
  </si>
  <si>
    <t>50,0-80,0</t>
  </si>
  <si>
    <t>80,0-110,0</t>
  </si>
  <si>
    <t>110,0-160,0</t>
  </si>
  <si>
    <t>160,0-200,0</t>
  </si>
  <si>
    <t>Диагностика двигателя постоянного тока</t>
  </si>
  <si>
    <t>Частичный ремонт статора/якоря</t>
  </si>
  <si>
    <t>Ремонт коллектора, щеточного механизма, балансировка</t>
  </si>
  <si>
    <t>Перемотка электромагнитных плит</t>
  </si>
  <si>
    <t>размер электромагнитной плиты:</t>
  </si>
  <si>
    <t>перемотка катушек</t>
  </si>
  <si>
    <t>проверка электромагнитной плиты</t>
  </si>
  <si>
    <t xml:space="preserve"> -</t>
  </si>
  <si>
    <t>ИТОГО цена предложенная Участником перемотка катушек</t>
  </si>
  <si>
    <t>ИТОГО цена предложенная Участником проверка электромагнитной плиты</t>
  </si>
  <si>
    <t>100х250</t>
  </si>
  <si>
    <t>125х250</t>
  </si>
  <si>
    <t>125х400</t>
  </si>
  <si>
    <t>160х400</t>
  </si>
  <si>
    <t>160х450</t>
  </si>
  <si>
    <t>160х500</t>
  </si>
  <si>
    <t>200х400</t>
  </si>
  <si>
    <t>200х450</t>
  </si>
  <si>
    <t>200х500</t>
  </si>
  <si>
    <t>200х560</t>
  </si>
  <si>
    <t>200х630</t>
  </si>
  <si>
    <t>250х710</t>
  </si>
  <si>
    <t>320х630</t>
  </si>
  <si>
    <t>320х800</t>
  </si>
  <si>
    <t>320х900</t>
  </si>
  <si>
    <t>320х1000</t>
  </si>
  <si>
    <t>320х1250</t>
  </si>
  <si>
    <t>400х800</t>
  </si>
  <si>
    <t>400х900</t>
  </si>
  <si>
    <t>400х1250</t>
  </si>
  <si>
    <t>630х2000</t>
  </si>
  <si>
    <t>Переборка схемы</t>
  </si>
  <si>
    <t>Ремонт электродвигателей высокого напряжения</t>
  </si>
  <si>
    <t>мощность, кВт.:</t>
  </si>
  <si>
    <t>от 120 до 159</t>
  </si>
  <si>
    <t>усл.ед</t>
  </si>
  <si>
    <t>от 160 до 199</t>
  </si>
  <si>
    <t>от 200 до 299</t>
  </si>
  <si>
    <t>от 300 до 500</t>
  </si>
  <si>
    <t>диагностика двигателя:</t>
  </si>
  <si>
    <t>Коэфициент от цены ремонта</t>
  </si>
  <si>
    <t>Коэфициент от стоимости ремонта</t>
  </si>
  <si>
    <t>Работы по ремонту трансформаторов, сварочного оборудования</t>
  </si>
  <si>
    <t>перемотка одной катушки</t>
  </si>
  <si>
    <t>перемотка с профилактикой</t>
  </si>
  <si>
    <t>ИТОГО цена предложенная Участником перемотка одной катушки</t>
  </si>
  <si>
    <t>ИТОГО цена предложенная Участником перемотка с профилактикой</t>
  </si>
  <si>
    <t>ТДМ 250</t>
  </si>
  <si>
    <t>ТДМ 300</t>
  </si>
  <si>
    <t>ТДМ 400</t>
  </si>
  <si>
    <t>ТДМ 500</t>
  </si>
  <si>
    <t>ВД 300</t>
  </si>
  <si>
    <t>ВД 500</t>
  </si>
  <si>
    <t>изготовление катушки</t>
  </si>
  <si>
    <t>Сварочные выпрямители трансформаторного типа для ручной и полуавтоматической дуговой сварки номинальным сварочным током до 500А (ВД306БУЗ, ВД306МУЗ, ВД306М1У3, ВД306СЭУЗ, ВД313УЗ, ВД306УЗ, Origo Arc 300, ВДГ-303-3, ВДУ506СУЗ и др.). Ремонт механизма подачи проволоки полупрофессиональных аппаратов.
(без учета стоимости запасных частей и материалов)</t>
  </si>
  <si>
    <t>Диагностика</t>
  </si>
  <si>
    <t>Поиск причины выхода из строя (подетальная проверка каждого элемента)</t>
  </si>
  <si>
    <t>Вскрытие и комплексная чистка оборудования</t>
  </si>
  <si>
    <t xml:space="preserve">Замена всех неисправных элементов </t>
  </si>
  <si>
    <t xml:space="preserve">Ремонт каждого элемента </t>
  </si>
  <si>
    <t>Работа сварщика по проверке оборудования на разных режимах сварки и измерение приборами</t>
  </si>
  <si>
    <t>Перемотка вентилятора (включая материалы)</t>
  </si>
  <si>
    <t>Перемотка однофазных трансформаторов ОСМ (включая материалы):</t>
  </si>
  <si>
    <t>до 0,16 кВт</t>
  </si>
  <si>
    <t>0,25 кВт</t>
  </si>
  <si>
    <t>0,4 кВт</t>
  </si>
  <si>
    <t>0,63 кВт</t>
  </si>
  <si>
    <t>1 кВт</t>
  </si>
  <si>
    <t>1,6 кВт</t>
  </si>
  <si>
    <t>2,5 кВт</t>
  </si>
  <si>
    <t>4 кВт</t>
  </si>
  <si>
    <t>ремонт трансформатора:</t>
  </si>
  <si>
    <t>3 напряжения</t>
  </si>
  <si>
    <t>от 4 до 6 напряжений</t>
  </si>
  <si>
    <t>от 6 до 12 напряжений</t>
  </si>
  <si>
    <t>от 13 и выше</t>
  </si>
  <si>
    <t>частичный ремонт трансформатора</t>
  </si>
  <si>
    <t>Ремонт трансформаторов других типов</t>
  </si>
  <si>
    <t>Ремонт трехфазного трансформатора, ТСЗИ</t>
  </si>
  <si>
    <t>Ремонт латра, высоковольтных/высокочастотных трансформаторов</t>
  </si>
  <si>
    <t>Срочный ремонт</t>
  </si>
  <si>
    <t>бытовые:</t>
  </si>
  <si>
    <t>Замена всех неисправных элементов</t>
  </si>
  <si>
    <t>Ремонт каждого элемента</t>
  </si>
  <si>
    <t>Ремонт источника полупрофессиональных сварочных выпрямителей инверторного типа/Диагностика</t>
  </si>
  <si>
    <t xml:space="preserve">Ремонт источника профессиональных сварочных выпрямителей инверторного типа/Диагностика
(В стоимость ремонта входят запчасти стоимостью до 500 руб.)
</t>
  </si>
  <si>
    <t>Сложный ремонт</t>
  </si>
  <si>
    <t xml:space="preserve">Аргонная сварка алюминия, чугунная сварка </t>
  </si>
  <si>
    <t>руб. за 1 см.</t>
  </si>
  <si>
    <t>максимальное значение цены договора  ИТОГО, руб. без НДС</t>
  </si>
  <si>
    <t>нмц за единицу без НДС</t>
  </si>
  <si>
    <t>Изготовление катушек:</t>
  </si>
  <si>
    <t>300гр.-500гр.</t>
  </si>
  <si>
    <t>600гр.</t>
  </si>
  <si>
    <t>700гр.</t>
  </si>
  <si>
    <t>800гр.</t>
  </si>
  <si>
    <t>900гр.</t>
  </si>
  <si>
    <t>1000гр.</t>
  </si>
  <si>
    <t>1100гр.</t>
  </si>
  <si>
    <t>1200гр.</t>
  </si>
  <si>
    <t>1300гр.</t>
  </si>
  <si>
    <t>1400гр.</t>
  </si>
  <si>
    <t>1500гр.</t>
  </si>
  <si>
    <t>1600гр.</t>
  </si>
  <si>
    <t>1700гр.</t>
  </si>
  <si>
    <t>1800гр.</t>
  </si>
  <si>
    <t>1900гр.</t>
  </si>
  <si>
    <t>2000гр.</t>
  </si>
  <si>
    <t>2100гр.</t>
  </si>
  <si>
    <t>2200гр.</t>
  </si>
  <si>
    <t>2300гр.</t>
  </si>
  <si>
    <t>2400гр.</t>
  </si>
  <si>
    <t>2500гр.</t>
  </si>
  <si>
    <t>2600гр.</t>
  </si>
  <si>
    <t>2700гр.</t>
  </si>
  <si>
    <t>2800гр.</t>
  </si>
  <si>
    <t>2900гр.</t>
  </si>
  <si>
    <t>3000гр.</t>
  </si>
  <si>
    <t>перемотка катушка</t>
  </si>
  <si>
    <t>Замена изоляции катушки</t>
  </si>
  <si>
    <t>Намотка рядовая виток в итку</t>
  </si>
  <si>
    <t>Частичный ремонт катушки</t>
  </si>
  <si>
    <t>С пропиткой каждого ряда</t>
  </si>
  <si>
    <t>Ремонт втягивающего устройства</t>
  </si>
  <si>
    <t>Изготовление каркаса</t>
  </si>
  <si>
    <t>Перемотка катушки проводом 0,25 и тоньше</t>
  </si>
  <si>
    <t>Ремонт электромагнита в корпусе с развальцовкой, перемотка реле напряжения, тока</t>
  </si>
  <si>
    <t>Сборка/разборка трансформатора</t>
  </si>
  <si>
    <t>Ремонт импортных двигателей</t>
  </si>
  <si>
    <t>Ремонт траверса</t>
  </si>
  <si>
    <t>Минимальный ремонт</t>
  </si>
  <si>
    <t>Плиты залитые эпоксидной смолой</t>
  </si>
  <si>
    <t>Если катушек в плите больше 20 шт.</t>
  </si>
  <si>
    <t>Если катушек в плите больше 30 шт.</t>
  </si>
  <si>
    <t>профилактика (восстановление изоляции, покраска эмалью) без выезда</t>
  </si>
  <si>
    <t>профилактика (восстановление изоляции, покраска эмалью) с выездом</t>
  </si>
  <si>
    <t>Сварочные выпрямители инверторного типа для ручной и полуавтоматической дуговой сварки номинальным сварочным током до 300А (Форсаж-200М, ARC205, NEON ВД-201, Blueweld Prestige 164 и др.) (без учета стоимости запасных частей и материалов)</t>
  </si>
  <si>
    <t>ремонт</t>
  </si>
  <si>
    <t>диагностика</t>
  </si>
  <si>
    <t>Ремонт, не определяемый расценками</t>
  </si>
  <si>
    <t>Стоимость работ на перемотку электродвигателей</t>
  </si>
  <si>
    <t>мощность кВт.</t>
  </si>
  <si>
    <t>до 0,095</t>
  </si>
  <si>
    <t>0,095-0,180</t>
  </si>
  <si>
    <t>0,180-0,550</t>
  </si>
  <si>
    <t>3000об</t>
  </si>
  <si>
    <t>1500об</t>
  </si>
  <si>
    <t>1000об</t>
  </si>
  <si>
    <t>700об</t>
  </si>
  <si>
    <t>380V</t>
  </si>
  <si>
    <t>220V</t>
  </si>
  <si>
    <t>ИТОГО Диагностика</t>
  </si>
  <si>
    <t>Ремонт электродвигателей в сборе</t>
  </si>
  <si>
    <t>Отсутствие обмоток в статоре/ замена обмотки с алюмин. на медную, перерасчет на другое напряжение, обороты</t>
  </si>
  <si>
    <t>Пропитка в лаке / Замена подшипников (без цены подшипников)</t>
  </si>
  <si>
    <t>Ремонт без смены обмоток: пропитка в лаке, сушка,  замена подшипников, проверка (без цены подшипников)</t>
  </si>
  <si>
    <t>Ремонт с частичной заменой обмоток</t>
  </si>
  <si>
    <t>Ремонт высокочастотных электродвигателей  и  др. сложных двигателей</t>
  </si>
  <si>
    <t>Ремонт насосов, насосов Гном, вибродвигателей, наждаков, тельферов, компрессоров в сборе, оборудования  в сборе</t>
  </si>
  <si>
    <t>Ремонт вентилятора с улиткой в сборе, воздушных компрессоров</t>
  </si>
  <si>
    <t>Ремонт импортных  дренажных, скважинных (погружных) насосов Водомет, Pedrollo, Grundfos  и т.п. с выпрессовкой, ремонт мотор-барабана</t>
  </si>
  <si>
    <t>Диагностика насосов</t>
  </si>
  <si>
    <t>Ремонт насосной части, ремонт вала ротора</t>
  </si>
  <si>
    <t>Переборка схемы на 220  V</t>
  </si>
  <si>
    <t>Ремонт однофазных двигателей 220 V/ импортных 220 V / импортных 220V с выпрессовкой/запрессовкой статора, взрывобезопасных с выпрессовкой/запрессовкой статора и лебедки в сборе</t>
  </si>
  <si>
    <t>Ремонт трех и четырех скоростных двигателей</t>
  </si>
  <si>
    <t>Ремонт двигателей устаревших типов,  иностранного производства, отличных от серии 4А,АИР,5А, взрывобезопасных двигателей, двигателей с низким напряжением (от 40В до 12В) и компрессоров не в сборе</t>
  </si>
  <si>
    <t>Ремонт ротора с полузакрытым, закрытым пазом (с заменой всех обмоток)</t>
  </si>
  <si>
    <t xml:space="preserve">Снятие/установка шкивов, шестерен, капитальный ремонт крышек, напайка подшипников, правка пазов,  ремонт посадочных мест, ремонт группы контактных колец  (токарно-сварочные работы),  балансировка роторов крановых эл.двигателей, за срочность, замена выводов, чистка эл.двигателя, </t>
  </si>
  <si>
    <t>Проточка ротора, проточка/шлифовка колец кранового эл.двигателя, проверка на балансировку роторов крановых эл.двигателей</t>
  </si>
  <si>
    <t>Выпрессовка/запрессовка статора эл.двигателя в алюминиевый корпус Керхер</t>
  </si>
  <si>
    <t>Выпрессовка/запрессовка статора эл.двигателя в чугунный корпус</t>
  </si>
  <si>
    <t>Ремонт вентилятора без выпрессовки</t>
  </si>
  <si>
    <t xml:space="preserve">Ремонт двухскоростных однообмоточных двигателей </t>
  </si>
  <si>
    <t>Ремонт двухскоростных двухобмоточных двигателей</t>
  </si>
  <si>
    <t xml:space="preserve">Ремонт электродвигателя с частотой вращения (коэффициенты берутся от цены двигателя 700 об/мин): 600 об/мин </t>
  </si>
  <si>
    <t xml:space="preserve">Ремонт электродвигателя с частотой вращения (коэффициенты берутся от цены двигателя 700 об/мин): 400 об/мин </t>
  </si>
  <si>
    <t>Ремонт электродвигателя с частотой вращения (коэффициенты берутся от цены двигателя 700 об/мин): 360 об/мин</t>
  </si>
  <si>
    <t>Ремонт электродвигателя с частотой вращения (коэффициенты берутся от цены двигателя 700 об/мин): 200 об/мин</t>
  </si>
  <si>
    <t>Ремонт вентилятора с выпрессовкой/запрессовкой ротора</t>
  </si>
  <si>
    <t>Ремонт вентилятора с выпрессовкой/запрессовкой с корпусом</t>
  </si>
  <si>
    <t>* копирование таблицы запрещено. 
Участник заполняет проценты в таблице Заказчика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</si>
</sst>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5">
    <xf numFmtId="0" fontId="0" fillId="0" borderId="0" xfId="0"/>
    <xf numFmtId="2" fontId="2" fillId="0" borderId="1" xfId="0" applyNumberFormat="1" applyFont="1" applyBorder="1" applyAlignment="1">
      <alignment vertical="top" wrapText="1"/>
    </xf>
    <xf numFmtId="0" fontId="4" fillId="0" borderId="0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vertical="top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6" fillId="0" borderId="11" xfId="0" applyFont="1" applyBorder="1"/>
    <xf numFmtId="0" fontId="5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49" fontId="5" fillId="2" borderId="16" xfId="1" applyNumberFormat="1" applyFont="1" applyFill="1" applyBorder="1" applyAlignment="1">
      <alignment horizontal="center" vertical="center" wrapText="1"/>
    </xf>
    <xf numFmtId="49" fontId="5" fillId="2" borderId="17" xfId="1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2" fontId="6" fillId="0" borderId="11" xfId="0" applyNumberFormat="1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/>
    <xf numFmtId="2" fontId="6" fillId="0" borderId="0" xfId="0" applyNumberFormat="1" applyFont="1" applyBorder="1"/>
    <xf numFmtId="2" fontId="5" fillId="4" borderId="11" xfId="0" applyNumberFormat="1" applyFont="1" applyFill="1" applyBorder="1" applyAlignment="1">
      <alignment horizontal="center" vertical="center"/>
    </xf>
    <xf numFmtId="2" fontId="5" fillId="3" borderId="11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5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2" fontId="8" fillId="5" borderId="12" xfId="1" applyNumberFormat="1" applyFont="1" applyFill="1" applyBorder="1" applyAlignment="1">
      <alignment horizontal="center" vertical="center" wrapText="1"/>
    </xf>
    <xf numFmtId="49" fontId="5" fillId="2" borderId="11" xfId="1" applyNumberFormat="1" applyFont="1" applyFill="1" applyBorder="1" applyAlignment="1">
      <alignment horizontal="center" vertical="center" wrapText="1"/>
    </xf>
    <xf numFmtId="49" fontId="5" fillId="2" borderId="12" xfId="1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2" fontId="6" fillId="2" borderId="11" xfId="1" applyNumberFormat="1" applyFont="1" applyFill="1" applyBorder="1" applyAlignment="1">
      <alignment horizontal="center" vertical="center" wrapText="1"/>
    </xf>
    <xf numFmtId="49" fontId="6" fillId="2" borderId="11" xfId="1" applyNumberFormat="1" applyFont="1" applyFill="1" applyBorder="1" applyAlignment="1">
      <alignment horizontal="center" vertical="center" wrapText="1"/>
    </xf>
    <xf numFmtId="0" fontId="6" fillId="0" borderId="15" xfId="0" applyFont="1" applyBorder="1"/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/>
    <xf numFmtId="4" fontId="6" fillId="0" borderId="19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4" xfId="0" applyFont="1" applyBorder="1" applyAlignment="1"/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2" fontId="5" fillId="5" borderId="14" xfId="0" applyNumberFormat="1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/>
    </xf>
    <xf numFmtId="4" fontId="5" fillId="3" borderId="11" xfId="0" applyNumberFormat="1" applyFont="1" applyFill="1" applyBorder="1" applyAlignment="1">
      <alignment horizontal="center" vertical="center"/>
    </xf>
    <xf numFmtId="4" fontId="5" fillId="3" borderId="15" xfId="0" applyNumberFormat="1" applyFont="1" applyFill="1" applyBorder="1" applyAlignment="1">
      <alignment horizontal="center" vertical="center"/>
    </xf>
    <xf numFmtId="4" fontId="6" fillId="0" borderId="15" xfId="0" applyNumberFormat="1" applyFont="1" applyBorder="1" applyAlignment="1">
      <alignment horizontal="center" vertical="center"/>
    </xf>
    <xf numFmtId="4" fontId="6" fillId="0" borderId="0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23" xfId="0" applyFont="1" applyFill="1" applyBorder="1" applyAlignment="1">
      <alignment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4" fontId="6" fillId="2" borderId="11" xfId="1" applyNumberFormat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4" fontId="5" fillId="0" borderId="15" xfId="0" applyNumberFormat="1" applyFont="1" applyFill="1" applyBorder="1" applyAlignment="1">
      <alignment horizontal="center" vertical="center"/>
    </xf>
    <xf numFmtId="4" fontId="6" fillId="2" borderId="11" xfId="0" applyNumberFormat="1" applyFont="1" applyFill="1" applyBorder="1" applyAlignment="1">
      <alignment horizontal="center" vertical="center" wrapText="1"/>
    </xf>
    <xf numFmtId="4" fontId="5" fillId="5" borderId="16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6" fillId="0" borderId="0" xfId="0" applyFont="1" applyBorder="1"/>
    <xf numFmtId="0" fontId="6" fillId="0" borderId="19" xfId="0" applyFont="1" applyBorder="1"/>
    <xf numFmtId="4" fontId="6" fillId="0" borderId="28" xfId="0" applyNumberFormat="1" applyFont="1" applyFill="1" applyBorder="1" applyAlignment="1">
      <alignment horizontal="center" vertical="center" wrapText="1"/>
    </xf>
    <xf numFmtId="4" fontId="8" fillId="3" borderId="11" xfId="1" applyNumberFormat="1" applyFont="1" applyFill="1" applyBorder="1" applyAlignment="1">
      <alignment horizontal="center" vertical="center" wrapText="1"/>
    </xf>
    <xf numFmtId="4" fontId="8" fillId="3" borderId="12" xfId="1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4" fontId="6" fillId="0" borderId="15" xfId="0" applyNumberFormat="1" applyFont="1" applyFill="1" applyBorder="1" applyAlignment="1">
      <alignment horizontal="center" vertical="center"/>
    </xf>
    <xf numFmtId="2" fontId="7" fillId="0" borderId="12" xfId="1" applyNumberFormat="1" applyFont="1" applyFill="1" applyBorder="1" applyAlignment="1">
      <alignment horizontal="center" vertical="center" wrapText="1"/>
    </xf>
    <xf numFmtId="2" fontId="7" fillId="0" borderId="0" xfId="1" applyNumberFormat="1" applyFont="1" applyFill="1" applyBorder="1" applyAlignment="1">
      <alignment horizontal="center" vertical="center" wrapText="1"/>
    </xf>
    <xf numFmtId="2" fontId="7" fillId="0" borderId="26" xfId="1" applyNumberFormat="1" applyFont="1" applyFill="1" applyBorder="1" applyAlignment="1">
      <alignment horizontal="center" vertical="center" wrapText="1"/>
    </xf>
    <xf numFmtId="0" fontId="6" fillId="0" borderId="25" xfId="0" applyFont="1" applyBorder="1"/>
    <xf numFmtId="0" fontId="6" fillId="0" borderId="16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2" fontId="7" fillId="5" borderId="0" xfId="1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/>
    <xf numFmtId="2" fontId="6" fillId="0" borderId="11" xfId="1" applyNumberFormat="1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center" vertical="center" wrapText="1"/>
    </xf>
    <xf numFmtId="4" fontId="6" fillId="0" borderId="11" xfId="0" applyNumberFormat="1" applyFont="1" applyFill="1" applyBorder="1" applyAlignment="1">
      <alignment horizontal="center" vertical="center" wrapText="1"/>
    </xf>
    <xf numFmtId="0" fontId="6" fillId="0" borderId="26" xfId="0" applyFont="1" applyBorder="1"/>
    <xf numFmtId="0" fontId="6" fillId="0" borderId="19" xfId="0" applyFont="1" applyBorder="1" applyAlignment="1"/>
    <xf numFmtId="2" fontId="5" fillId="0" borderId="0" xfId="0" applyNumberFormat="1" applyFont="1" applyBorder="1" applyAlignment="1">
      <alignment horizontal="center" vertical="center"/>
    </xf>
    <xf numFmtId="0" fontId="6" fillId="0" borderId="23" xfId="0" applyFont="1" applyBorder="1" applyAlignment="1"/>
    <xf numFmtId="0" fontId="6" fillId="0" borderId="24" xfId="0" applyFont="1" applyBorder="1" applyAlignment="1"/>
    <xf numFmtId="4" fontId="6" fillId="2" borderId="27" xfId="1" applyNumberFormat="1" applyFont="1" applyFill="1" applyBorder="1" applyAlignment="1">
      <alignment horizontal="center" vertical="center" wrapText="1"/>
    </xf>
    <xf numFmtId="4" fontId="6" fillId="2" borderId="27" xfId="0" applyNumberFormat="1" applyFont="1" applyFill="1" applyBorder="1" applyAlignment="1">
      <alignment horizontal="center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2" fontId="6" fillId="5" borderId="11" xfId="0" applyNumberFormat="1" applyFont="1" applyFill="1" applyBorder="1" applyAlignment="1">
      <alignment horizontal="center" vertical="center"/>
    </xf>
    <xf numFmtId="2" fontId="8" fillId="0" borderId="0" xfId="1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vertical="center" wrapText="1"/>
    </xf>
    <xf numFmtId="4" fontId="5" fillId="0" borderId="28" xfId="0" applyNumberFormat="1" applyFont="1" applyFill="1" applyBorder="1" applyAlignment="1">
      <alignment horizontal="center" vertical="center" wrapText="1"/>
    </xf>
    <xf numFmtId="4" fontId="5" fillId="0" borderId="11" xfId="0" applyNumberFormat="1" applyFont="1" applyFill="1" applyBorder="1" applyAlignment="1">
      <alignment horizontal="center" vertical="center" wrapText="1"/>
    </xf>
    <xf numFmtId="4" fontId="5" fillId="2" borderId="28" xfId="0" applyNumberFormat="1" applyFont="1" applyFill="1" applyBorder="1" applyAlignment="1">
      <alignment horizontal="center" vertical="center" wrapText="1"/>
    </xf>
    <xf numFmtId="4" fontId="6" fillId="2" borderId="28" xfId="0" applyNumberFormat="1" applyFont="1" applyFill="1" applyBorder="1" applyAlignment="1">
      <alignment horizontal="center" vertical="center" wrapText="1"/>
    </xf>
    <xf numFmtId="4" fontId="5" fillId="3" borderId="11" xfId="0" applyNumberFormat="1" applyFont="1" applyFill="1" applyBorder="1"/>
    <xf numFmtId="0" fontId="6" fillId="2" borderId="11" xfId="1" applyNumberFormat="1" applyFont="1" applyFill="1" applyBorder="1" applyAlignment="1">
      <alignment horizontal="center" vertical="center" wrapText="1"/>
    </xf>
    <xf numFmtId="49" fontId="6" fillId="0" borderId="11" xfId="1" applyNumberFormat="1" applyFont="1" applyFill="1" applyBorder="1" applyAlignment="1">
      <alignment horizontal="center" vertical="center" wrapText="1"/>
    </xf>
    <xf numFmtId="0" fontId="6" fillId="0" borderId="11" xfId="1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4" fontId="5" fillId="0" borderId="11" xfId="0" applyNumberFormat="1" applyFont="1" applyFill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2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2" fontId="5" fillId="4" borderId="11" xfId="0" applyNumberFormat="1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 vertical="center"/>
    </xf>
    <xf numFmtId="0" fontId="6" fillId="7" borderId="0" xfId="0" applyFont="1" applyFill="1" applyAlignment="1">
      <alignment horizontal="center" wrapText="1"/>
    </xf>
    <xf numFmtId="0" fontId="5" fillId="4" borderId="11" xfId="0" applyFont="1" applyFill="1" applyBorder="1" applyAlignment="1">
      <alignment horizontal="center"/>
    </xf>
    <xf numFmtId="0" fontId="6" fillId="2" borderId="11" xfId="1" applyNumberFormat="1" applyFont="1" applyFill="1" applyBorder="1" applyAlignment="1">
      <alignment horizontal="center" vertical="center" wrapText="1"/>
    </xf>
    <xf numFmtId="49" fontId="6" fillId="2" borderId="11" xfId="1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2" borderId="12" xfId="1" applyNumberFormat="1" applyFont="1" applyFill="1" applyBorder="1" applyAlignment="1">
      <alignment horizontal="center" vertical="center" wrapText="1"/>
    </xf>
    <xf numFmtId="0" fontId="6" fillId="2" borderId="14" xfId="1" applyNumberFormat="1" applyFont="1" applyFill="1" applyBorder="1" applyAlignment="1">
      <alignment horizontal="center" vertical="center" wrapText="1"/>
    </xf>
    <xf numFmtId="0" fontId="6" fillId="2" borderId="15" xfId="1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4" fontId="5" fillId="3" borderId="11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4" fontId="5" fillId="0" borderId="12" xfId="0" applyNumberFormat="1" applyFont="1" applyFill="1" applyBorder="1" applyAlignment="1">
      <alignment horizontal="center" vertical="center" wrapText="1"/>
    </xf>
    <xf numFmtId="4" fontId="5" fillId="0" borderId="15" xfId="0" applyNumberFormat="1" applyFont="1" applyFill="1" applyBorder="1" applyAlignment="1">
      <alignment horizontal="center" vertical="center" wrapText="1"/>
    </xf>
    <xf numFmtId="4" fontId="6" fillId="0" borderId="11" xfId="0" applyNumberFormat="1" applyFont="1" applyFill="1" applyBorder="1" applyAlignment="1">
      <alignment horizontal="center" vertical="center"/>
    </xf>
    <xf numFmtId="4" fontId="5" fillId="2" borderId="12" xfId="0" applyNumberFormat="1" applyFont="1" applyFill="1" applyBorder="1" applyAlignment="1">
      <alignment horizontal="center" vertical="center" wrapText="1"/>
    </xf>
    <xf numFmtId="4" fontId="5" fillId="2" borderId="15" xfId="0" applyNumberFormat="1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2" fontId="7" fillId="2" borderId="12" xfId="1" applyNumberFormat="1" applyFont="1" applyFill="1" applyBorder="1" applyAlignment="1">
      <alignment horizontal="center" vertical="center" wrapText="1"/>
    </xf>
    <xf numFmtId="2" fontId="7" fillId="2" borderId="14" xfId="1" applyNumberFormat="1" applyFont="1" applyFill="1" applyBorder="1" applyAlignment="1">
      <alignment horizontal="center" vertical="center" wrapText="1"/>
    </xf>
    <xf numFmtId="2" fontId="7" fillId="2" borderId="15" xfId="1" applyNumberFormat="1" applyFont="1" applyFill="1" applyBorder="1" applyAlignment="1">
      <alignment horizontal="center" vertical="center" wrapText="1"/>
    </xf>
    <xf numFmtId="2" fontId="7" fillId="2" borderId="11" xfId="1" applyNumberFormat="1" applyFont="1" applyFill="1" applyBorder="1" applyAlignment="1">
      <alignment horizontal="center" vertical="center" wrapText="1"/>
    </xf>
    <xf numFmtId="4" fontId="6" fillId="2" borderId="12" xfId="1" applyNumberFormat="1" applyFont="1" applyFill="1" applyBorder="1" applyAlignment="1">
      <alignment horizontal="center" vertical="center" wrapText="1"/>
    </xf>
    <xf numFmtId="4" fontId="6" fillId="2" borderId="14" xfId="1" applyNumberFormat="1" applyFont="1" applyFill="1" applyBorder="1" applyAlignment="1">
      <alignment horizontal="center" vertical="center" wrapText="1"/>
    </xf>
    <xf numFmtId="4" fontId="6" fillId="2" borderId="15" xfId="1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/>
    </xf>
    <xf numFmtId="4" fontId="6" fillId="2" borderId="14" xfId="0" applyNumberFormat="1" applyFont="1" applyFill="1" applyBorder="1" applyAlignment="1">
      <alignment horizontal="center" vertical="center"/>
    </xf>
    <xf numFmtId="4" fontId="6" fillId="2" borderId="15" xfId="0" applyNumberFormat="1" applyFont="1" applyFill="1" applyBorder="1" applyAlignment="1">
      <alignment horizontal="center" vertical="center"/>
    </xf>
    <xf numFmtId="4" fontId="5" fillId="3" borderId="12" xfId="0" applyNumberFormat="1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2" fontId="6" fillId="2" borderId="11" xfId="1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4" fontId="6" fillId="2" borderId="15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/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4" fontId="6" fillId="2" borderId="11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wrapText="1"/>
    </xf>
    <xf numFmtId="2" fontId="4" fillId="2" borderId="5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2" fontId="5" fillId="4" borderId="11" xfId="1" applyNumberFormat="1" applyFont="1" applyFill="1" applyBorder="1" applyAlignment="1">
      <alignment horizontal="center" vertical="center" wrapText="1"/>
    </xf>
    <xf numFmtId="2" fontId="5" fillId="4" borderId="11" xfId="0" applyNumberFormat="1" applyFont="1" applyFill="1" applyBorder="1" applyAlignment="1">
      <alignment horizontal="center" vertical="center" wrapText="1"/>
    </xf>
    <xf numFmtId="2" fontId="6" fillId="0" borderId="11" xfId="0" applyNumberFormat="1" applyFont="1" applyBorder="1" applyAlignment="1">
      <alignment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2" fontId="5" fillId="3" borderId="11" xfId="0" applyNumberFormat="1" applyFont="1" applyFill="1" applyBorder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6" fillId="0" borderId="26" xfId="0" applyFont="1" applyBorder="1" applyAlignment="1"/>
    <xf numFmtId="0" fontId="6" fillId="0" borderId="15" xfId="0" applyFont="1" applyBorder="1" applyAlignment="1"/>
    <xf numFmtId="4" fontId="5" fillId="3" borderId="11" xfId="1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4" fontId="6" fillId="3" borderId="11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6" fillId="5" borderId="26" xfId="0" applyFont="1" applyFill="1" applyBorder="1" applyAlignment="1"/>
    <xf numFmtId="0" fontId="6" fillId="0" borderId="19" xfId="0" applyFont="1" applyBorder="1" applyAlignment="1"/>
    <xf numFmtId="4" fontId="8" fillId="3" borderId="11" xfId="1" applyNumberFormat="1" applyFont="1" applyFill="1" applyBorder="1" applyAlignment="1">
      <alignment horizontal="center" vertical="center" wrapText="1"/>
    </xf>
    <xf numFmtId="4" fontId="8" fillId="2" borderId="11" xfId="1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2" fontId="8" fillId="4" borderId="11" xfId="1" applyNumberFormat="1" applyFont="1" applyFill="1" applyBorder="1" applyAlignment="1">
      <alignment horizontal="center" vertical="center" wrapText="1"/>
    </xf>
    <xf numFmtId="0" fontId="6" fillId="0" borderId="22" xfId="0" applyFont="1" applyBorder="1" applyAlignment="1"/>
    <xf numFmtId="0" fontId="6" fillId="0" borderId="23" xfId="0" applyFont="1" applyBorder="1" applyAlignment="1"/>
    <xf numFmtId="0" fontId="6" fillId="0" borderId="12" xfId="0" applyFont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4" fontId="7" fillId="2" borderId="11" xfId="1" applyNumberFormat="1" applyFont="1" applyFill="1" applyBorder="1" applyAlignment="1">
      <alignment horizontal="center" vertical="center" wrapText="1"/>
    </xf>
    <xf numFmtId="4" fontId="7" fillId="2" borderId="12" xfId="1" applyNumberFormat="1" applyFont="1" applyFill="1" applyBorder="1" applyAlignment="1">
      <alignment horizontal="center" vertical="center" wrapText="1"/>
    </xf>
    <xf numFmtId="0" fontId="6" fillId="0" borderId="18" xfId="0" applyFont="1" applyBorder="1" applyAlignment="1"/>
    <xf numFmtId="164" fontId="7" fillId="2" borderId="11" xfId="1" applyNumberFormat="1" applyFont="1" applyFill="1" applyBorder="1" applyAlignment="1">
      <alignment horizontal="center" vertical="center" wrapText="1"/>
    </xf>
    <xf numFmtId="4" fontId="8" fillId="3" borderId="12" xfId="1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2" fontId="8" fillId="4" borderId="12" xfId="1" applyNumberFormat="1" applyFont="1" applyFill="1" applyBorder="1" applyAlignment="1">
      <alignment horizontal="center" vertical="center" wrapText="1"/>
    </xf>
    <xf numFmtId="2" fontId="8" fillId="4" borderId="14" xfId="1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/>
    <xf numFmtId="0" fontId="6" fillId="0" borderId="12" xfId="0" applyFont="1" applyBorder="1" applyAlignment="1"/>
    <xf numFmtId="0" fontId="6" fillId="0" borderId="0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top" wrapText="1"/>
    </xf>
    <xf numFmtId="0" fontId="6" fillId="0" borderId="14" xfId="0" applyFont="1" applyFill="1" applyBorder="1" applyAlignment="1">
      <alignment horizontal="center" vertical="top" wrapText="1"/>
    </xf>
    <xf numFmtId="0" fontId="6" fillId="0" borderId="15" xfId="0" applyFont="1" applyFill="1" applyBorder="1" applyAlignment="1">
      <alignment horizontal="center" vertical="top" wrapText="1"/>
    </xf>
    <xf numFmtId="4" fontId="5" fillId="3" borderId="15" xfId="1" applyNumberFormat="1" applyFont="1" applyFill="1" applyBorder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 wrapText="1"/>
    </xf>
    <xf numFmtId="4" fontId="8" fillId="3" borderId="14" xfId="1" applyNumberFormat="1" applyFont="1" applyFill="1" applyBorder="1" applyAlignment="1">
      <alignment horizontal="center" vertical="center" wrapText="1"/>
    </xf>
    <xf numFmtId="4" fontId="8" fillId="3" borderId="15" xfId="1" applyNumberFormat="1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9">
    <dxf>
      <numFmt numFmtId="1" formatCode="0"/>
      <fill>
        <patternFill>
          <bgColor theme="7" tint="0.79998168889431442"/>
        </patternFill>
      </fill>
    </dxf>
    <dxf>
      <numFmt numFmtId="1" formatCode="0"/>
      <fill>
        <patternFill>
          <bgColor theme="7" tint="0.79998168889431442"/>
        </patternFill>
      </fill>
    </dxf>
    <dxf>
      <numFmt numFmtId="1" formatCode="0"/>
      <fill>
        <patternFill>
          <bgColor theme="7" tint="0.79998168889431442"/>
        </patternFill>
      </fill>
    </dxf>
    <dxf>
      <numFmt numFmtId="1" formatCode="0"/>
      <fill>
        <patternFill>
          <bgColor theme="7" tint="0.79998168889431442"/>
        </patternFill>
      </fill>
    </dxf>
    <dxf>
      <numFmt numFmtId="1" formatCode="0"/>
      <fill>
        <patternFill>
          <bgColor theme="7" tint="0.79998168889431442"/>
        </patternFill>
      </fill>
    </dxf>
    <dxf>
      <numFmt numFmtId="1" formatCode="0"/>
      <fill>
        <patternFill>
          <bgColor theme="7" tint="0.79998168889431442"/>
        </patternFill>
      </fill>
    </dxf>
    <dxf>
      <numFmt numFmtId="1" formatCode="0"/>
      <fill>
        <patternFill>
          <bgColor theme="7" tint="0.79998168889431442"/>
        </patternFill>
      </fill>
    </dxf>
    <dxf>
      <numFmt numFmtId="1" formatCode="0"/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3"/>
  <sheetViews>
    <sheetView tabSelected="1" topLeftCell="A2" zoomScale="90" zoomScaleNormal="90" workbookViewId="0">
      <selection activeCell="C3" sqref="C3"/>
    </sheetView>
  </sheetViews>
  <sheetFormatPr defaultRowHeight="15.75" x14ac:dyDescent="0.25"/>
  <cols>
    <col min="1" max="1" width="9.140625" style="15"/>
    <col min="2" max="2" width="32.28515625" style="15" customWidth="1"/>
    <col min="3" max="3" width="26.5703125" style="15" customWidth="1"/>
    <col min="4" max="4" width="14.7109375" style="15" customWidth="1"/>
    <col min="5" max="5" width="15.28515625" style="15" customWidth="1"/>
    <col min="6" max="6" width="13.85546875" style="15" customWidth="1"/>
    <col min="7" max="7" width="14" style="15" customWidth="1"/>
    <col min="8" max="8" width="17.7109375" style="15" customWidth="1"/>
    <col min="9" max="9" width="15.42578125" style="15" customWidth="1"/>
    <col min="10" max="10" width="18.5703125" style="15" customWidth="1"/>
    <col min="11" max="11" width="16.42578125" style="15" customWidth="1"/>
    <col min="12" max="12" width="17.140625" style="15" customWidth="1"/>
    <col min="13" max="13" width="20.140625" style="15" customWidth="1"/>
    <col min="14" max="14" width="14.42578125" style="15" customWidth="1"/>
    <col min="15" max="15" width="17.7109375" style="15" customWidth="1"/>
    <col min="16" max="16" width="14.140625" style="15" customWidth="1"/>
    <col min="17" max="17" width="15.85546875" style="15" customWidth="1"/>
    <col min="18" max="18" width="11.5703125" style="15" customWidth="1"/>
    <col min="19" max="19" width="10.85546875" style="15" customWidth="1"/>
    <col min="20" max="16384" width="9.140625" style="15"/>
  </cols>
  <sheetData>
    <row r="1" spans="1:13" ht="16.5" thickBot="1" x14ac:dyDescent="0.3"/>
    <row r="2" spans="1:13" ht="48" customHeight="1" x14ac:dyDescent="0.25">
      <c r="B2" s="1" t="s">
        <v>0</v>
      </c>
      <c r="C2" s="120">
        <v>0</v>
      </c>
      <c r="D2" s="177" t="s">
        <v>1</v>
      </c>
      <c r="E2" s="178"/>
      <c r="F2" s="179">
        <f>M31+M46+M54+M82+M110+M123+K141+L141+M141+M151+L176+M176+M190+L204+M204+M216+M227+M249+L253+M253+M258+N289+O289+P289+Q289+R289</f>
        <v>15333840</v>
      </c>
      <c r="G2" s="180"/>
      <c r="H2" s="2"/>
      <c r="I2" s="181" t="s">
        <v>2</v>
      </c>
      <c r="J2" s="182"/>
      <c r="K2" s="183">
        <f>G31+G46+G54+G82+G110+G123+G141+H141+I141+G151+G176+H176+G190+G204+H204+G216+G227+G249+G253+H253+G258+G289+H289+I289+J289+K289</f>
        <v>15333840</v>
      </c>
      <c r="L2" s="184"/>
    </row>
    <row r="3" spans="1:13" ht="54.75" customHeight="1" thickBot="1" x14ac:dyDescent="0.3">
      <c r="B3" s="3" t="s">
        <v>3</v>
      </c>
      <c r="C3" s="121">
        <v>0</v>
      </c>
      <c r="D3" s="185" t="s">
        <v>4</v>
      </c>
      <c r="E3" s="186"/>
      <c r="F3" s="187">
        <f>M44+M121+M148+M182+M195+M206+M239+M255+K322</f>
        <v>117.2</v>
      </c>
      <c r="G3" s="188"/>
      <c r="H3" s="2"/>
      <c r="I3" s="189" t="s">
        <v>5</v>
      </c>
      <c r="J3" s="190"/>
      <c r="K3" s="191">
        <f>G44+G121+G148+G182+G195+G206+G239+G255+G322</f>
        <v>117.2</v>
      </c>
      <c r="L3" s="192"/>
    </row>
    <row r="4" spans="1:13" ht="16.5" thickBot="1" x14ac:dyDescent="0.3"/>
    <row r="5" spans="1:13" ht="47.25" x14ac:dyDescent="0.25">
      <c r="A5" s="4" t="s">
        <v>6</v>
      </c>
      <c r="B5" s="168" t="s">
        <v>7</v>
      </c>
      <c r="C5" s="169"/>
      <c r="D5" s="5" t="s">
        <v>8</v>
      </c>
      <c r="E5" s="5" t="s">
        <v>9</v>
      </c>
      <c r="F5" s="5" t="s">
        <v>10</v>
      </c>
      <c r="G5" s="170" t="s">
        <v>154</v>
      </c>
      <c r="H5" s="170"/>
      <c r="I5" s="170"/>
      <c r="J5" s="171"/>
      <c r="K5" s="172"/>
      <c r="L5" s="172"/>
      <c r="M5" s="33" t="s">
        <v>11</v>
      </c>
    </row>
    <row r="6" spans="1:13" x14ac:dyDescent="0.25">
      <c r="A6" s="173" t="s">
        <v>12</v>
      </c>
      <c r="B6" s="174"/>
      <c r="C6" s="174"/>
      <c r="D6" s="175"/>
      <c r="E6" s="175"/>
      <c r="F6" s="175"/>
      <c r="G6" s="175"/>
      <c r="H6" s="175"/>
      <c r="I6" s="175"/>
      <c r="J6" s="71"/>
      <c r="K6" s="71"/>
      <c r="L6" s="71"/>
      <c r="M6" s="30"/>
    </row>
    <row r="7" spans="1:13" x14ac:dyDescent="0.25">
      <c r="A7" s="9"/>
      <c r="B7" s="145" t="s">
        <v>13</v>
      </c>
      <c r="C7" s="146"/>
      <c r="D7" s="10"/>
      <c r="E7" s="10"/>
      <c r="F7" s="10"/>
      <c r="G7" s="11"/>
      <c r="H7" s="12"/>
      <c r="I7" s="25"/>
      <c r="J7" s="71"/>
      <c r="K7" s="71"/>
      <c r="L7" s="71"/>
      <c r="M7" s="30"/>
    </row>
    <row r="8" spans="1:13" ht="31.5" x14ac:dyDescent="0.25">
      <c r="A8" s="9"/>
      <c r="B8" s="131">
        <v>0.5</v>
      </c>
      <c r="C8" s="131"/>
      <c r="D8" s="13" t="s">
        <v>14</v>
      </c>
      <c r="E8" s="13">
        <v>1</v>
      </c>
      <c r="F8" s="13" t="s">
        <v>15</v>
      </c>
      <c r="G8" s="176">
        <v>6010</v>
      </c>
      <c r="H8" s="176"/>
      <c r="I8" s="176"/>
      <c r="J8" s="115"/>
      <c r="K8" s="115"/>
      <c r="L8" s="115"/>
      <c r="M8" s="45">
        <f>G8-((G8*C2)/100)</f>
        <v>6010</v>
      </c>
    </row>
    <row r="9" spans="1:13" ht="31.5" x14ac:dyDescent="0.25">
      <c r="A9" s="9"/>
      <c r="B9" s="131">
        <v>1</v>
      </c>
      <c r="C9" s="131"/>
      <c r="D9" s="13" t="s">
        <v>14</v>
      </c>
      <c r="E9" s="13">
        <v>1</v>
      </c>
      <c r="F9" s="13" t="s">
        <v>15</v>
      </c>
      <c r="G9" s="176">
        <v>6260</v>
      </c>
      <c r="H9" s="176"/>
      <c r="I9" s="176"/>
      <c r="J9" s="115"/>
      <c r="K9" s="115"/>
      <c r="L9" s="115"/>
      <c r="M9" s="45">
        <f>G9-((G9*C2)/100)</f>
        <v>6260</v>
      </c>
    </row>
    <row r="10" spans="1:13" ht="31.5" x14ac:dyDescent="0.25">
      <c r="A10" s="9"/>
      <c r="B10" s="131">
        <v>2</v>
      </c>
      <c r="C10" s="131"/>
      <c r="D10" s="13" t="s">
        <v>14</v>
      </c>
      <c r="E10" s="13">
        <v>1</v>
      </c>
      <c r="F10" s="13" t="s">
        <v>15</v>
      </c>
      <c r="G10" s="176">
        <v>8740</v>
      </c>
      <c r="H10" s="176"/>
      <c r="I10" s="176"/>
      <c r="J10" s="115"/>
      <c r="K10" s="115"/>
      <c r="L10" s="115"/>
      <c r="M10" s="45">
        <f>G10-((G10*C2)/100)</f>
        <v>8740</v>
      </c>
    </row>
    <row r="11" spans="1:13" ht="31.5" x14ac:dyDescent="0.25">
      <c r="A11" s="9"/>
      <c r="B11" s="131">
        <v>3</v>
      </c>
      <c r="C11" s="131"/>
      <c r="D11" s="13" t="s">
        <v>14</v>
      </c>
      <c r="E11" s="13">
        <v>1</v>
      </c>
      <c r="F11" s="13" t="s">
        <v>15</v>
      </c>
      <c r="G11" s="176">
        <v>11790</v>
      </c>
      <c r="H11" s="176"/>
      <c r="I11" s="176"/>
      <c r="J11" s="115"/>
      <c r="K11" s="115"/>
      <c r="L11" s="115"/>
      <c r="M11" s="45">
        <f>G11-((G11*C2)/100)</f>
        <v>11790</v>
      </c>
    </row>
    <row r="12" spans="1:13" ht="31.5" x14ac:dyDescent="0.25">
      <c r="A12" s="9"/>
      <c r="B12" s="131">
        <v>4</v>
      </c>
      <c r="C12" s="131"/>
      <c r="D12" s="13" t="s">
        <v>14</v>
      </c>
      <c r="E12" s="13">
        <v>1</v>
      </c>
      <c r="F12" s="13" t="s">
        <v>15</v>
      </c>
      <c r="G12" s="176">
        <v>14410</v>
      </c>
      <c r="H12" s="176"/>
      <c r="I12" s="176"/>
      <c r="J12" s="115"/>
      <c r="K12" s="115"/>
      <c r="L12" s="115"/>
      <c r="M12" s="45">
        <f>G12-((G12*C2)/100)</f>
        <v>14410</v>
      </c>
    </row>
    <row r="13" spans="1:13" ht="31.5" x14ac:dyDescent="0.25">
      <c r="A13" s="9"/>
      <c r="B13" s="131">
        <v>5</v>
      </c>
      <c r="C13" s="131"/>
      <c r="D13" s="13" t="s">
        <v>14</v>
      </c>
      <c r="E13" s="13">
        <v>1</v>
      </c>
      <c r="F13" s="13" t="s">
        <v>15</v>
      </c>
      <c r="G13" s="176">
        <v>18110</v>
      </c>
      <c r="H13" s="176"/>
      <c r="I13" s="176"/>
      <c r="J13" s="115"/>
      <c r="K13" s="115"/>
      <c r="L13" s="115"/>
      <c r="M13" s="45">
        <f>G13-((G13*C2)/100)</f>
        <v>18110</v>
      </c>
    </row>
    <row r="14" spans="1:13" ht="31.5" x14ac:dyDescent="0.25">
      <c r="A14" s="9"/>
      <c r="B14" s="131">
        <v>6</v>
      </c>
      <c r="C14" s="131"/>
      <c r="D14" s="13" t="s">
        <v>14</v>
      </c>
      <c r="E14" s="13">
        <v>1</v>
      </c>
      <c r="F14" s="13" t="s">
        <v>15</v>
      </c>
      <c r="G14" s="176">
        <v>20260</v>
      </c>
      <c r="H14" s="176"/>
      <c r="I14" s="176"/>
      <c r="J14" s="115"/>
      <c r="K14" s="115"/>
      <c r="L14" s="115"/>
      <c r="M14" s="45">
        <f>G14-((G14*C2)/100)</f>
        <v>20260</v>
      </c>
    </row>
    <row r="15" spans="1:13" ht="31.5" x14ac:dyDescent="0.25">
      <c r="A15" s="9"/>
      <c r="B15" s="131">
        <v>7</v>
      </c>
      <c r="C15" s="131"/>
      <c r="D15" s="13" t="s">
        <v>14</v>
      </c>
      <c r="E15" s="13">
        <v>1</v>
      </c>
      <c r="F15" s="13" t="s">
        <v>15</v>
      </c>
      <c r="G15" s="176">
        <v>22410</v>
      </c>
      <c r="H15" s="176"/>
      <c r="I15" s="176"/>
      <c r="J15" s="115"/>
      <c r="K15" s="115"/>
      <c r="L15" s="115"/>
      <c r="M15" s="45">
        <f>G15-((G15*C2)/100)</f>
        <v>22410</v>
      </c>
    </row>
    <row r="16" spans="1:13" ht="31.5" x14ac:dyDescent="0.25">
      <c r="A16" s="9"/>
      <c r="B16" s="131">
        <v>8</v>
      </c>
      <c r="C16" s="131"/>
      <c r="D16" s="13" t="s">
        <v>14</v>
      </c>
      <c r="E16" s="13">
        <v>1</v>
      </c>
      <c r="F16" s="13" t="s">
        <v>15</v>
      </c>
      <c r="G16" s="176">
        <v>23580</v>
      </c>
      <c r="H16" s="176"/>
      <c r="I16" s="176"/>
      <c r="J16" s="115"/>
      <c r="K16" s="115"/>
      <c r="L16" s="115"/>
      <c r="M16" s="45">
        <f>G16-((G16*C2)/100)</f>
        <v>23580</v>
      </c>
    </row>
    <row r="17" spans="1:13" ht="31.5" x14ac:dyDescent="0.25">
      <c r="A17" s="9"/>
      <c r="B17" s="131">
        <v>9</v>
      </c>
      <c r="C17" s="131"/>
      <c r="D17" s="13" t="s">
        <v>14</v>
      </c>
      <c r="E17" s="13">
        <v>1</v>
      </c>
      <c r="F17" s="13" t="s">
        <v>15</v>
      </c>
      <c r="G17" s="176">
        <v>24740</v>
      </c>
      <c r="H17" s="176"/>
      <c r="I17" s="176"/>
      <c r="J17" s="115"/>
      <c r="K17" s="115"/>
      <c r="L17" s="115"/>
      <c r="M17" s="45">
        <f>G17-((G17*C2)/100)</f>
        <v>24740</v>
      </c>
    </row>
    <row r="18" spans="1:13" ht="31.5" x14ac:dyDescent="0.25">
      <c r="A18" s="9"/>
      <c r="B18" s="131">
        <v>10</v>
      </c>
      <c r="C18" s="131"/>
      <c r="D18" s="13" t="s">
        <v>14</v>
      </c>
      <c r="E18" s="13">
        <v>1</v>
      </c>
      <c r="F18" s="13" t="s">
        <v>15</v>
      </c>
      <c r="G18" s="176">
        <v>27070</v>
      </c>
      <c r="H18" s="176"/>
      <c r="I18" s="176"/>
      <c r="J18" s="115"/>
      <c r="K18" s="115"/>
      <c r="L18" s="115"/>
      <c r="M18" s="45">
        <f>G18-((G18*C2)/100)</f>
        <v>27070</v>
      </c>
    </row>
    <row r="19" spans="1:13" ht="31.5" x14ac:dyDescent="0.25">
      <c r="A19" s="9"/>
      <c r="B19" s="131">
        <v>15</v>
      </c>
      <c r="C19" s="131"/>
      <c r="D19" s="13" t="s">
        <v>14</v>
      </c>
      <c r="E19" s="13">
        <v>1</v>
      </c>
      <c r="F19" s="13" t="s">
        <v>15</v>
      </c>
      <c r="G19" s="176">
        <v>39420</v>
      </c>
      <c r="H19" s="176"/>
      <c r="I19" s="176"/>
      <c r="J19" s="115"/>
      <c r="K19" s="115"/>
      <c r="L19" s="115"/>
      <c r="M19" s="45">
        <f>G19-((G19*C2)/100)</f>
        <v>39420</v>
      </c>
    </row>
    <row r="20" spans="1:13" ht="31.5" x14ac:dyDescent="0.25">
      <c r="A20" s="9"/>
      <c r="B20" s="131">
        <v>20</v>
      </c>
      <c r="C20" s="131"/>
      <c r="D20" s="13" t="s">
        <v>14</v>
      </c>
      <c r="E20" s="13">
        <v>1</v>
      </c>
      <c r="F20" s="13" t="s">
        <v>15</v>
      </c>
      <c r="G20" s="176">
        <v>50130</v>
      </c>
      <c r="H20" s="176"/>
      <c r="I20" s="176"/>
      <c r="J20" s="115"/>
      <c r="K20" s="115"/>
      <c r="L20" s="115"/>
      <c r="M20" s="45">
        <f>G20-((G20*C2)/100)</f>
        <v>50130</v>
      </c>
    </row>
    <row r="21" spans="1:13" ht="31.5" x14ac:dyDescent="0.25">
      <c r="A21" s="9"/>
      <c r="B21" s="131">
        <v>25</v>
      </c>
      <c r="C21" s="131"/>
      <c r="D21" s="13" t="s">
        <v>14</v>
      </c>
      <c r="E21" s="13">
        <v>1</v>
      </c>
      <c r="F21" s="13" t="s">
        <v>15</v>
      </c>
      <c r="G21" s="176">
        <v>57100</v>
      </c>
      <c r="H21" s="176"/>
      <c r="I21" s="176"/>
      <c r="J21" s="115"/>
      <c r="K21" s="115"/>
      <c r="L21" s="115"/>
      <c r="M21" s="45">
        <f>G21-((G21*C2)/100)</f>
        <v>57100</v>
      </c>
    </row>
    <row r="22" spans="1:13" ht="31.5" x14ac:dyDescent="0.25">
      <c r="A22" s="9"/>
      <c r="B22" s="131">
        <v>30</v>
      </c>
      <c r="C22" s="131"/>
      <c r="D22" s="13" t="s">
        <v>14</v>
      </c>
      <c r="E22" s="13">
        <v>1</v>
      </c>
      <c r="F22" s="13" t="s">
        <v>15</v>
      </c>
      <c r="G22" s="176">
        <v>60150</v>
      </c>
      <c r="H22" s="176"/>
      <c r="I22" s="176"/>
      <c r="J22" s="115"/>
      <c r="K22" s="115"/>
      <c r="L22" s="115"/>
      <c r="M22" s="45">
        <f>G22-((G22*C2)/100)</f>
        <v>60150</v>
      </c>
    </row>
    <row r="23" spans="1:13" ht="31.5" x14ac:dyDescent="0.25">
      <c r="A23" s="9"/>
      <c r="B23" s="131">
        <v>40</v>
      </c>
      <c r="C23" s="131"/>
      <c r="D23" s="13" t="s">
        <v>14</v>
      </c>
      <c r="E23" s="13">
        <v>1</v>
      </c>
      <c r="F23" s="13" t="s">
        <v>15</v>
      </c>
      <c r="G23" s="176">
        <v>89880</v>
      </c>
      <c r="H23" s="176"/>
      <c r="I23" s="176"/>
      <c r="J23" s="115"/>
      <c r="K23" s="115"/>
      <c r="L23" s="115"/>
      <c r="M23" s="45">
        <f>G23-((G23*C2)/100)</f>
        <v>89880</v>
      </c>
    </row>
    <row r="24" spans="1:13" ht="31.5" x14ac:dyDescent="0.25">
      <c r="A24" s="9"/>
      <c r="B24" s="131">
        <v>50</v>
      </c>
      <c r="C24" s="131"/>
      <c r="D24" s="13" t="s">
        <v>14</v>
      </c>
      <c r="E24" s="13">
        <v>1</v>
      </c>
      <c r="F24" s="13" t="s">
        <v>15</v>
      </c>
      <c r="G24" s="176">
        <v>100540</v>
      </c>
      <c r="H24" s="176"/>
      <c r="I24" s="176"/>
      <c r="J24" s="115"/>
      <c r="K24" s="115"/>
      <c r="L24" s="115"/>
      <c r="M24" s="45">
        <f>G24-((G24*C2)/100)</f>
        <v>100540</v>
      </c>
    </row>
    <row r="25" spans="1:13" ht="31.5" x14ac:dyDescent="0.25">
      <c r="A25" s="9"/>
      <c r="B25" s="131">
        <v>60</v>
      </c>
      <c r="C25" s="131"/>
      <c r="D25" s="13" t="s">
        <v>14</v>
      </c>
      <c r="E25" s="13">
        <v>1</v>
      </c>
      <c r="F25" s="13" t="s">
        <v>15</v>
      </c>
      <c r="G25" s="176">
        <v>119600</v>
      </c>
      <c r="H25" s="176"/>
      <c r="I25" s="176"/>
      <c r="J25" s="115"/>
      <c r="K25" s="115"/>
      <c r="L25" s="115"/>
      <c r="M25" s="45">
        <f>G25-((G25*C2)/100)</f>
        <v>119600</v>
      </c>
    </row>
    <row r="26" spans="1:13" ht="31.5" x14ac:dyDescent="0.25">
      <c r="A26" s="9"/>
      <c r="B26" s="131">
        <v>70</v>
      </c>
      <c r="C26" s="131"/>
      <c r="D26" s="13" t="s">
        <v>14</v>
      </c>
      <c r="E26" s="13">
        <v>1</v>
      </c>
      <c r="F26" s="13" t="s">
        <v>15</v>
      </c>
      <c r="G26" s="176">
        <v>143040</v>
      </c>
      <c r="H26" s="176"/>
      <c r="I26" s="176"/>
      <c r="J26" s="115"/>
      <c r="K26" s="115"/>
      <c r="L26" s="115"/>
      <c r="M26" s="45">
        <f>G26-((G26*C2)/100)</f>
        <v>143040</v>
      </c>
    </row>
    <row r="27" spans="1:13" ht="31.5" x14ac:dyDescent="0.25">
      <c r="A27" s="9"/>
      <c r="B27" s="131">
        <v>80</v>
      </c>
      <c r="C27" s="131"/>
      <c r="D27" s="13" t="s">
        <v>14</v>
      </c>
      <c r="E27" s="13">
        <v>1</v>
      </c>
      <c r="F27" s="13" t="s">
        <v>15</v>
      </c>
      <c r="G27" s="176">
        <v>159390</v>
      </c>
      <c r="H27" s="176"/>
      <c r="I27" s="176"/>
      <c r="J27" s="115"/>
      <c r="K27" s="115"/>
      <c r="L27" s="115"/>
      <c r="M27" s="45">
        <f>G27-((G27*C2)/100)</f>
        <v>159390</v>
      </c>
    </row>
    <row r="28" spans="1:13" ht="31.5" x14ac:dyDescent="0.25">
      <c r="A28" s="9"/>
      <c r="B28" s="131">
        <v>90</v>
      </c>
      <c r="C28" s="131"/>
      <c r="D28" s="13" t="s">
        <v>14</v>
      </c>
      <c r="E28" s="13">
        <v>1</v>
      </c>
      <c r="F28" s="13" t="s">
        <v>15</v>
      </c>
      <c r="G28" s="176">
        <v>164010</v>
      </c>
      <c r="H28" s="176"/>
      <c r="I28" s="176"/>
      <c r="J28" s="115"/>
      <c r="K28" s="115"/>
      <c r="L28" s="115"/>
      <c r="M28" s="45">
        <f>G28-((G28*C2)/100)</f>
        <v>164010</v>
      </c>
    </row>
    <row r="29" spans="1:13" ht="31.5" x14ac:dyDescent="0.25">
      <c r="A29" s="9"/>
      <c r="B29" s="131">
        <v>100</v>
      </c>
      <c r="C29" s="131"/>
      <c r="D29" s="13" t="s">
        <v>14</v>
      </c>
      <c r="E29" s="13">
        <v>1</v>
      </c>
      <c r="F29" s="13" t="s">
        <v>15</v>
      </c>
      <c r="G29" s="176">
        <v>221180</v>
      </c>
      <c r="H29" s="176"/>
      <c r="I29" s="176"/>
      <c r="J29" s="115"/>
      <c r="K29" s="115"/>
      <c r="L29" s="115"/>
      <c r="M29" s="45">
        <f>G29-((G29*C2)/100)</f>
        <v>221180</v>
      </c>
    </row>
    <row r="30" spans="1:13" ht="31.5" x14ac:dyDescent="0.25">
      <c r="A30" s="9"/>
      <c r="B30" s="131">
        <v>200</v>
      </c>
      <c r="C30" s="131"/>
      <c r="D30" s="13" t="s">
        <v>14</v>
      </c>
      <c r="E30" s="13">
        <v>1</v>
      </c>
      <c r="F30" s="13" t="s">
        <v>15</v>
      </c>
      <c r="G30" s="176">
        <v>450450</v>
      </c>
      <c r="H30" s="176"/>
      <c r="I30" s="176"/>
      <c r="J30" s="115"/>
      <c r="K30" s="115"/>
      <c r="L30" s="115"/>
      <c r="M30" s="45">
        <f>G30-((G30*C2)/100)</f>
        <v>450450</v>
      </c>
    </row>
    <row r="31" spans="1:13" ht="21.75" customHeight="1" x14ac:dyDescent="0.25">
      <c r="G31" s="193">
        <f>SUM(G8:I30)</f>
        <v>1838270</v>
      </c>
      <c r="H31" s="194"/>
      <c r="I31" s="194"/>
      <c r="J31" s="86"/>
      <c r="K31" s="86"/>
      <c r="L31" s="86"/>
      <c r="M31" s="46">
        <f>SUM(M8:M30)</f>
        <v>1838270</v>
      </c>
    </row>
    <row r="32" spans="1:13" x14ac:dyDescent="0.25">
      <c r="A32" s="173" t="s">
        <v>16</v>
      </c>
      <c r="B32" s="175"/>
      <c r="C32" s="175"/>
      <c r="D32" s="175"/>
      <c r="E32" s="175"/>
      <c r="F32" s="175"/>
      <c r="G32" s="37"/>
      <c r="H32" s="38"/>
      <c r="I32" s="38"/>
      <c r="J32" s="86"/>
      <c r="K32" s="86"/>
      <c r="L32" s="16"/>
      <c r="M32" s="17"/>
    </row>
    <row r="33" spans="1:13" ht="15.75" customHeight="1" x14ac:dyDescent="0.25">
      <c r="A33" s="145" t="s">
        <v>17</v>
      </c>
      <c r="B33" s="146"/>
      <c r="C33" s="147"/>
      <c r="D33" s="10" t="s">
        <v>18</v>
      </c>
      <c r="E33" s="10" t="s">
        <v>19</v>
      </c>
      <c r="F33" s="10"/>
      <c r="G33" s="162">
        <v>2</v>
      </c>
      <c r="H33" s="162"/>
      <c r="I33" s="162"/>
      <c r="J33" s="54"/>
      <c r="K33" s="54"/>
      <c r="L33" s="54"/>
      <c r="M33" s="14">
        <f>G33-((G33*C3)/100)</f>
        <v>2</v>
      </c>
    </row>
    <row r="34" spans="1:13" ht="15.75" customHeight="1" x14ac:dyDescent="0.25">
      <c r="A34" s="145" t="s">
        <v>20</v>
      </c>
      <c r="B34" s="146"/>
      <c r="C34" s="147"/>
      <c r="D34" s="10" t="s">
        <v>18</v>
      </c>
      <c r="E34" s="10" t="s">
        <v>19</v>
      </c>
      <c r="F34" s="10"/>
      <c r="G34" s="162">
        <v>1.8</v>
      </c>
      <c r="H34" s="162"/>
      <c r="I34" s="162"/>
      <c r="J34" s="54"/>
      <c r="K34" s="54"/>
      <c r="L34" s="54"/>
      <c r="M34" s="14">
        <f>G34-((G34*C3)/100)</f>
        <v>1.8</v>
      </c>
    </row>
    <row r="35" spans="1:13" x14ac:dyDescent="0.25">
      <c r="A35" s="145" t="s">
        <v>21</v>
      </c>
      <c r="B35" s="146"/>
      <c r="C35" s="147"/>
      <c r="D35" s="10" t="s">
        <v>18</v>
      </c>
      <c r="E35" s="10" t="s">
        <v>19</v>
      </c>
      <c r="F35" s="10"/>
      <c r="G35" s="162">
        <v>0.35</v>
      </c>
      <c r="H35" s="162"/>
      <c r="I35" s="162"/>
      <c r="J35" s="54"/>
      <c r="K35" s="54"/>
      <c r="L35" s="54"/>
      <c r="M35" s="14">
        <f>G35-((G35*C3)/100)</f>
        <v>0.35</v>
      </c>
    </row>
    <row r="36" spans="1:13" ht="15.75" customHeight="1" x14ac:dyDescent="0.25">
      <c r="A36" s="145" t="s">
        <v>22</v>
      </c>
      <c r="B36" s="146"/>
      <c r="C36" s="147"/>
      <c r="D36" s="10" t="s">
        <v>18</v>
      </c>
      <c r="E36" s="10" t="s">
        <v>19</v>
      </c>
      <c r="F36" s="10"/>
      <c r="G36" s="162">
        <v>0.2</v>
      </c>
      <c r="H36" s="162"/>
      <c r="I36" s="162"/>
      <c r="J36" s="54"/>
      <c r="K36" s="54"/>
      <c r="L36" s="54"/>
      <c r="M36" s="14">
        <f>G36-((G36*C3)/100)</f>
        <v>0.2</v>
      </c>
    </row>
    <row r="37" spans="1:13" ht="15.75" customHeight="1" x14ac:dyDescent="0.25">
      <c r="A37" s="145" t="s">
        <v>23</v>
      </c>
      <c r="B37" s="146"/>
      <c r="C37" s="147"/>
      <c r="D37" s="10" t="s">
        <v>18</v>
      </c>
      <c r="E37" s="10" t="s">
        <v>19</v>
      </c>
      <c r="F37" s="10"/>
      <c r="G37" s="162">
        <v>1.5</v>
      </c>
      <c r="H37" s="162"/>
      <c r="I37" s="162"/>
      <c r="J37" s="54"/>
      <c r="K37" s="54"/>
      <c r="L37" s="54"/>
      <c r="M37" s="14">
        <f>G37-((G37*C3)/100)</f>
        <v>1.5</v>
      </c>
    </row>
    <row r="38" spans="1:13" ht="15.75" customHeight="1" x14ac:dyDescent="0.25">
      <c r="A38" s="145" t="s">
        <v>24</v>
      </c>
      <c r="B38" s="146"/>
      <c r="C38" s="147"/>
      <c r="D38" s="10" t="s">
        <v>18</v>
      </c>
      <c r="E38" s="10" t="s">
        <v>19</v>
      </c>
      <c r="F38" s="10"/>
      <c r="G38" s="162">
        <v>0.5</v>
      </c>
      <c r="H38" s="162"/>
      <c r="I38" s="162"/>
      <c r="J38" s="54"/>
      <c r="K38" s="54"/>
      <c r="L38" s="54"/>
      <c r="M38" s="14">
        <f>G38-((G38*C3)/100)</f>
        <v>0.5</v>
      </c>
    </row>
    <row r="39" spans="1:13" ht="15.75" customHeight="1" x14ac:dyDescent="0.25">
      <c r="A39" s="145" t="s">
        <v>25</v>
      </c>
      <c r="B39" s="146"/>
      <c r="C39" s="147"/>
      <c r="D39" s="10" t="s">
        <v>18</v>
      </c>
      <c r="E39" s="10" t="s">
        <v>19</v>
      </c>
      <c r="F39" s="10"/>
      <c r="G39" s="162">
        <v>0.2</v>
      </c>
      <c r="H39" s="162"/>
      <c r="I39" s="162"/>
      <c r="J39" s="54"/>
      <c r="K39" s="54"/>
      <c r="L39" s="54"/>
      <c r="M39" s="14">
        <f>G39-((G39*C3)/100)</f>
        <v>0.2</v>
      </c>
    </row>
    <row r="40" spans="1:13" ht="15.75" customHeight="1" x14ac:dyDescent="0.25">
      <c r="A40" s="145" t="s">
        <v>26</v>
      </c>
      <c r="B40" s="146"/>
      <c r="C40" s="147"/>
      <c r="D40" s="10" t="s">
        <v>18</v>
      </c>
      <c r="E40" s="10" t="s">
        <v>19</v>
      </c>
      <c r="F40" s="10"/>
      <c r="G40" s="162">
        <v>0.1</v>
      </c>
      <c r="H40" s="162"/>
      <c r="I40" s="162"/>
      <c r="J40" s="54"/>
      <c r="K40" s="54"/>
      <c r="L40" s="54"/>
      <c r="M40" s="14">
        <f>G40-((G40*C3)/100)</f>
        <v>0.1</v>
      </c>
    </row>
    <row r="41" spans="1:13" ht="63" customHeight="1" x14ac:dyDescent="0.25">
      <c r="A41" s="145" t="s">
        <v>27</v>
      </c>
      <c r="B41" s="146"/>
      <c r="C41" s="147"/>
      <c r="D41" s="10" t="s">
        <v>28</v>
      </c>
      <c r="E41" s="10" t="s">
        <v>19</v>
      </c>
      <c r="F41" s="10"/>
      <c r="G41" s="162">
        <v>0.3</v>
      </c>
      <c r="H41" s="162"/>
      <c r="I41" s="162"/>
      <c r="J41" s="54"/>
      <c r="K41" s="54"/>
      <c r="L41" s="54"/>
      <c r="M41" s="14">
        <f>G41-((G41*C3)/100)</f>
        <v>0.3</v>
      </c>
    </row>
    <row r="42" spans="1:13" ht="59.25" customHeight="1" x14ac:dyDescent="0.25">
      <c r="A42" s="145" t="s">
        <v>29</v>
      </c>
      <c r="B42" s="146"/>
      <c r="C42" s="147"/>
      <c r="D42" s="10" t="s">
        <v>28</v>
      </c>
      <c r="E42" s="10" t="s">
        <v>19</v>
      </c>
      <c r="F42" s="10"/>
      <c r="G42" s="162">
        <v>0.3</v>
      </c>
      <c r="H42" s="162"/>
      <c r="I42" s="162"/>
      <c r="J42" s="54"/>
      <c r="K42" s="54"/>
      <c r="L42" s="54"/>
      <c r="M42" s="14">
        <f>G42-((G42*C3)/100)</f>
        <v>0.3</v>
      </c>
    </row>
    <row r="43" spans="1:13" ht="57.75" customHeight="1" x14ac:dyDescent="0.25">
      <c r="A43" s="145" t="s">
        <v>30</v>
      </c>
      <c r="B43" s="146"/>
      <c r="C43" s="147"/>
      <c r="D43" s="10" t="s">
        <v>28</v>
      </c>
      <c r="E43" s="10" t="s">
        <v>19</v>
      </c>
      <c r="F43" s="10"/>
      <c r="G43" s="162">
        <v>1.5</v>
      </c>
      <c r="H43" s="162"/>
      <c r="I43" s="162"/>
      <c r="J43" s="54"/>
      <c r="K43" s="54"/>
      <c r="L43" s="54"/>
      <c r="M43" s="14">
        <f>G43-((G43*C3)/100)</f>
        <v>1.5</v>
      </c>
    </row>
    <row r="44" spans="1:13" x14ac:dyDescent="0.25">
      <c r="A44" s="145"/>
      <c r="B44" s="175"/>
      <c r="C44" s="175"/>
      <c r="D44" s="175"/>
      <c r="E44" s="175"/>
      <c r="F44" s="175"/>
      <c r="G44" s="195">
        <f>SUM(G33:I43)</f>
        <v>8.75</v>
      </c>
      <c r="H44" s="196"/>
      <c r="I44" s="196"/>
      <c r="J44" s="76"/>
      <c r="K44" s="76"/>
      <c r="L44" s="76"/>
      <c r="M44" s="18">
        <f>SUM(M33:M43)</f>
        <v>8.75</v>
      </c>
    </row>
    <row r="45" spans="1:13" ht="31.5" x14ac:dyDescent="0.25">
      <c r="A45" s="145" t="s">
        <v>31</v>
      </c>
      <c r="B45" s="146"/>
      <c r="C45" s="147"/>
      <c r="D45" s="10" t="s">
        <v>32</v>
      </c>
      <c r="E45" s="10">
        <v>1</v>
      </c>
      <c r="F45" s="10" t="s">
        <v>15</v>
      </c>
      <c r="G45" s="162">
        <v>850</v>
      </c>
      <c r="H45" s="197"/>
      <c r="I45" s="197"/>
      <c r="J45" s="115"/>
      <c r="K45" s="115"/>
      <c r="L45" s="115"/>
      <c r="M45" s="14">
        <f>G45-((G45*C2)/100)</f>
        <v>850</v>
      </c>
    </row>
    <row r="46" spans="1:13" x14ac:dyDescent="0.25">
      <c r="G46" s="199">
        <f>G45</f>
        <v>850</v>
      </c>
      <c r="H46" s="137"/>
      <c r="I46" s="137"/>
      <c r="J46" s="172"/>
      <c r="K46" s="172"/>
      <c r="L46" s="172"/>
      <c r="M46" s="19">
        <f>M45</f>
        <v>850</v>
      </c>
    </row>
    <row r="47" spans="1:13" x14ac:dyDescent="0.25">
      <c r="A47" s="173" t="s">
        <v>33</v>
      </c>
      <c r="B47" s="174"/>
      <c r="C47" s="174"/>
      <c r="D47" s="175"/>
      <c r="E47" s="175"/>
      <c r="F47" s="175"/>
      <c r="G47" s="175"/>
      <c r="H47" s="175"/>
      <c r="I47" s="200"/>
      <c r="J47" s="201"/>
      <c r="K47" s="172"/>
      <c r="L47" s="172"/>
      <c r="M47" s="202"/>
    </row>
    <row r="48" spans="1:13" ht="31.5" x14ac:dyDescent="0.25">
      <c r="A48" s="145" t="s">
        <v>34</v>
      </c>
      <c r="B48" s="146"/>
      <c r="C48" s="147"/>
      <c r="D48" s="10" t="s">
        <v>14</v>
      </c>
      <c r="E48" s="10">
        <v>1</v>
      </c>
      <c r="F48" s="10" t="s">
        <v>15</v>
      </c>
      <c r="G48" s="176">
        <v>1100</v>
      </c>
      <c r="H48" s="198"/>
      <c r="I48" s="198"/>
      <c r="J48" s="54"/>
      <c r="K48" s="54"/>
      <c r="L48" s="54"/>
      <c r="M48" s="45">
        <f>G48-((G48*C2)/100)</f>
        <v>1100</v>
      </c>
    </row>
    <row r="49" spans="1:13" ht="31.5" x14ac:dyDescent="0.25">
      <c r="A49" s="145" t="s">
        <v>35</v>
      </c>
      <c r="B49" s="146"/>
      <c r="C49" s="147"/>
      <c r="D49" s="10" t="s">
        <v>14</v>
      </c>
      <c r="E49" s="10">
        <v>1</v>
      </c>
      <c r="F49" s="10" t="s">
        <v>15</v>
      </c>
      <c r="G49" s="176">
        <v>1300</v>
      </c>
      <c r="H49" s="198"/>
      <c r="I49" s="198"/>
      <c r="J49" s="54"/>
      <c r="K49" s="54"/>
      <c r="L49" s="54"/>
      <c r="M49" s="45">
        <f>G49-((G49*C2)/100)</f>
        <v>1300</v>
      </c>
    </row>
    <row r="50" spans="1:13" ht="31.5" x14ac:dyDescent="0.25">
      <c r="A50" s="145" t="s">
        <v>36</v>
      </c>
      <c r="B50" s="146"/>
      <c r="C50" s="147"/>
      <c r="D50" s="10" t="s">
        <v>14</v>
      </c>
      <c r="E50" s="10">
        <v>1</v>
      </c>
      <c r="F50" s="10" t="s">
        <v>15</v>
      </c>
      <c r="G50" s="176">
        <v>1600</v>
      </c>
      <c r="H50" s="198"/>
      <c r="I50" s="198"/>
      <c r="J50" s="54"/>
      <c r="K50" s="54"/>
      <c r="L50" s="54"/>
      <c r="M50" s="45">
        <f>G50-((G50*C2)/100)</f>
        <v>1600</v>
      </c>
    </row>
    <row r="51" spans="1:13" ht="31.5" x14ac:dyDescent="0.25">
      <c r="A51" s="145" t="s">
        <v>37</v>
      </c>
      <c r="B51" s="146"/>
      <c r="C51" s="147"/>
      <c r="D51" s="10" t="s">
        <v>14</v>
      </c>
      <c r="E51" s="10">
        <v>1</v>
      </c>
      <c r="F51" s="10" t="s">
        <v>15</v>
      </c>
      <c r="G51" s="176">
        <v>2200</v>
      </c>
      <c r="H51" s="198"/>
      <c r="I51" s="198"/>
      <c r="J51" s="54"/>
      <c r="K51" s="54"/>
      <c r="L51" s="54"/>
      <c r="M51" s="45">
        <f>G51-((G51*C2)/100)</f>
        <v>2200</v>
      </c>
    </row>
    <row r="52" spans="1:13" ht="31.5" x14ac:dyDescent="0.25">
      <c r="A52" s="145" t="s">
        <v>38</v>
      </c>
      <c r="B52" s="146"/>
      <c r="C52" s="147"/>
      <c r="D52" s="10" t="s">
        <v>14</v>
      </c>
      <c r="E52" s="10">
        <v>1</v>
      </c>
      <c r="F52" s="10" t="s">
        <v>15</v>
      </c>
      <c r="G52" s="176">
        <v>3300</v>
      </c>
      <c r="H52" s="198"/>
      <c r="I52" s="198"/>
      <c r="J52" s="54"/>
      <c r="K52" s="54"/>
      <c r="L52" s="54"/>
      <c r="M52" s="45">
        <f>G52-((G52*C2)/100)</f>
        <v>3300</v>
      </c>
    </row>
    <row r="53" spans="1:13" ht="31.5" x14ac:dyDescent="0.25">
      <c r="A53" s="145" t="s">
        <v>39</v>
      </c>
      <c r="B53" s="146"/>
      <c r="C53" s="147"/>
      <c r="D53" s="10" t="s">
        <v>14</v>
      </c>
      <c r="E53" s="10">
        <v>1</v>
      </c>
      <c r="F53" s="10" t="s">
        <v>15</v>
      </c>
      <c r="G53" s="176">
        <v>5500</v>
      </c>
      <c r="H53" s="198"/>
      <c r="I53" s="198"/>
      <c r="J53" s="54"/>
      <c r="K53" s="54"/>
      <c r="L53" s="54"/>
      <c r="M53" s="45">
        <f>G53-((G53*C2)/100)</f>
        <v>5500</v>
      </c>
    </row>
    <row r="54" spans="1:13" x14ac:dyDescent="0.25">
      <c r="A54" s="20"/>
      <c r="B54" s="10"/>
      <c r="C54" s="10"/>
      <c r="D54" s="10"/>
      <c r="E54" s="10"/>
      <c r="F54" s="10"/>
      <c r="G54" s="203">
        <f>G48+G49+G50+G51+G52+G53</f>
        <v>15000</v>
      </c>
      <c r="H54" s="193"/>
      <c r="I54" s="193"/>
      <c r="J54" s="116"/>
      <c r="K54" s="116"/>
      <c r="L54" s="116"/>
      <c r="M54" s="46">
        <f>SUM(M48:M53)</f>
        <v>15000</v>
      </c>
    </row>
    <row r="55" spans="1:13" x14ac:dyDescent="0.25">
      <c r="A55" s="204" t="s">
        <v>155</v>
      </c>
      <c r="B55" s="205"/>
      <c r="C55" s="205"/>
      <c r="D55" s="205"/>
      <c r="E55" s="205"/>
      <c r="F55" s="205"/>
      <c r="G55" s="205"/>
      <c r="H55" s="205"/>
      <c r="I55" s="205"/>
      <c r="J55" s="86"/>
      <c r="K55" s="86"/>
      <c r="L55" s="86"/>
      <c r="M55" s="43"/>
    </row>
    <row r="56" spans="1:13" ht="31.5" customHeight="1" x14ac:dyDescent="0.25">
      <c r="A56" s="145" t="s">
        <v>156</v>
      </c>
      <c r="B56" s="146"/>
      <c r="C56" s="147"/>
      <c r="D56" s="10" t="s">
        <v>40</v>
      </c>
      <c r="E56" s="10">
        <v>1</v>
      </c>
      <c r="F56" s="10" t="s">
        <v>15</v>
      </c>
      <c r="G56" s="176">
        <v>1680</v>
      </c>
      <c r="H56" s="176"/>
      <c r="I56" s="176"/>
      <c r="J56" s="54"/>
      <c r="K56" s="54"/>
      <c r="L56" s="54"/>
      <c r="M56" s="45">
        <f>G56-((G56*C2)/100)</f>
        <v>1680</v>
      </c>
    </row>
    <row r="57" spans="1:13" ht="31.5" x14ac:dyDescent="0.25">
      <c r="A57" s="145" t="s">
        <v>157</v>
      </c>
      <c r="B57" s="146"/>
      <c r="C57" s="147"/>
      <c r="D57" s="10" t="s">
        <v>40</v>
      </c>
      <c r="E57" s="10">
        <v>1</v>
      </c>
      <c r="F57" s="10" t="s">
        <v>15</v>
      </c>
      <c r="G57" s="176">
        <v>2100</v>
      </c>
      <c r="H57" s="176"/>
      <c r="I57" s="176"/>
      <c r="J57" s="54"/>
      <c r="K57" s="54"/>
      <c r="L57" s="54"/>
      <c r="M57" s="45">
        <f>G57-((G57*C2)/100)</f>
        <v>2100</v>
      </c>
    </row>
    <row r="58" spans="1:13" ht="31.5" x14ac:dyDescent="0.25">
      <c r="A58" s="145" t="s">
        <v>158</v>
      </c>
      <c r="B58" s="146"/>
      <c r="C58" s="147"/>
      <c r="D58" s="10" t="s">
        <v>40</v>
      </c>
      <c r="E58" s="10">
        <v>1</v>
      </c>
      <c r="F58" s="10" t="s">
        <v>15</v>
      </c>
      <c r="G58" s="176">
        <v>2450</v>
      </c>
      <c r="H58" s="176"/>
      <c r="I58" s="176"/>
      <c r="J58" s="54"/>
      <c r="K58" s="54"/>
      <c r="L58" s="54"/>
      <c r="M58" s="45">
        <f>G58-((G58*C2)/100)</f>
        <v>2450</v>
      </c>
    </row>
    <row r="59" spans="1:13" ht="31.5" x14ac:dyDescent="0.25">
      <c r="A59" s="145" t="s">
        <v>159</v>
      </c>
      <c r="B59" s="146"/>
      <c r="C59" s="147"/>
      <c r="D59" s="10" t="s">
        <v>40</v>
      </c>
      <c r="E59" s="10">
        <v>1</v>
      </c>
      <c r="F59" s="10" t="s">
        <v>15</v>
      </c>
      <c r="G59" s="176">
        <v>2800</v>
      </c>
      <c r="H59" s="176"/>
      <c r="I59" s="176"/>
      <c r="J59" s="54"/>
      <c r="K59" s="54"/>
      <c r="L59" s="54"/>
      <c r="M59" s="45">
        <f>G59-(G59*C2/100)</f>
        <v>2800</v>
      </c>
    </row>
    <row r="60" spans="1:13" ht="31.5" x14ac:dyDescent="0.25">
      <c r="A60" s="145" t="s">
        <v>160</v>
      </c>
      <c r="B60" s="146"/>
      <c r="C60" s="147"/>
      <c r="D60" s="10" t="s">
        <v>40</v>
      </c>
      <c r="E60" s="10">
        <v>1</v>
      </c>
      <c r="F60" s="10" t="s">
        <v>15</v>
      </c>
      <c r="G60" s="176">
        <v>3150</v>
      </c>
      <c r="H60" s="176"/>
      <c r="I60" s="176"/>
      <c r="J60" s="54"/>
      <c r="K60" s="54"/>
      <c r="L60" s="54"/>
      <c r="M60" s="45">
        <f>G60-(G60*C2/100)</f>
        <v>3150</v>
      </c>
    </row>
    <row r="61" spans="1:13" ht="31.5" x14ac:dyDescent="0.25">
      <c r="A61" s="145" t="s">
        <v>161</v>
      </c>
      <c r="B61" s="146"/>
      <c r="C61" s="147"/>
      <c r="D61" s="10" t="s">
        <v>40</v>
      </c>
      <c r="E61" s="10">
        <v>1</v>
      </c>
      <c r="F61" s="10" t="s">
        <v>15</v>
      </c>
      <c r="G61" s="176">
        <v>3500</v>
      </c>
      <c r="H61" s="176"/>
      <c r="I61" s="176"/>
      <c r="J61" s="54"/>
      <c r="K61" s="54"/>
      <c r="L61" s="54"/>
      <c r="M61" s="45">
        <f>G61-(G61*C2/100)</f>
        <v>3500</v>
      </c>
    </row>
    <row r="62" spans="1:13" ht="31.5" x14ac:dyDescent="0.25">
      <c r="A62" s="145" t="s">
        <v>162</v>
      </c>
      <c r="B62" s="146"/>
      <c r="C62" s="147"/>
      <c r="D62" s="10" t="s">
        <v>40</v>
      </c>
      <c r="E62" s="10">
        <v>1</v>
      </c>
      <c r="F62" s="10" t="s">
        <v>15</v>
      </c>
      <c r="G62" s="176">
        <v>3850</v>
      </c>
      <c r="H62" s="176"/>
      <c r="I62" s="176"/>
      <c r="J62" s="54"/>
      <c r="K62" s="54"/>
      <c r="L62" s="54"/>
      <c r="M62" s="45">
        <f>G62-(G62*C2/100)</f>
        <v>3850</v>
      </c>
    </row>
    <row r="63" spans="1:13" ht="31.5" x14ac:dyDescent="0.25">
      <c r="A63" s="145" t="s">
        <v>163</v>
      </c>
      <c r="B63" s="146"/>
      <c r="C63" s="147"/>
      <c r="D63" s="10" t="s">
        <v>40</v>
      </c>
      <c r="E63" s="10">
        <v>1</v>
      </c>
      <c r="F63" s="10" t="s">
        <v>15</v>
      </c>
      <c r="G63" s="176">
        <v>4200</v>
      </c>
      <c r="H63" s="176"/>
      <c r="I63" s="176"/>
      <c r="J63" s="54"/>
      <c r="K63" s="54"/>
      <c r="L63" s="54"/>
      <c r="M63" s="45">
        <f>G63-(G63*C2/100)</f>
        <v>4200</v>
      </c>
    </row>
    <row r="64" spans="1:13" ht="31.5" x14ac:dyDescent="0.25">
      <c r="A64" s="145" t="s">
        <v>164</v>
      </c>
      <c r="B64" s="146"/>
      <c r="C64" s="147"/>
      <c r="D64" s="10" t="s">
        <v>40</v>
      </c>
      <c r="E64" s="10">
        <v>1</v>
      </c>
      <c r="F64" s="10" t="s">
        <v>15</v>
      </c>
      <c r="G64" s="176">
        <v>4550</v>
      </c>
      <c r="H64" s="176"/>
      <c r="I64" s="176"/>
      <c r="J64" s="54"/>
      <c r="K64" s="54"/>
      <c r="L64" s="54"/>
      <c r="M64" s="45">
        <f>G64-(G64*C2/100)</f>
        <v>4550</v>
      </c>
    </row>
    <row r="65" spans="1:13" ht="31.5" x14ac:dyDescent="0.25">
      <c r="A65" s="145" t="s">
        <v>165</v>
      </c>
      <c r="B65" s="146"/>
      <c r="C65" s="147"/>
      <c r="D65" s="10" t="s">
        <v>40</v>
      </c>
      <c r="E65" s="10">
        <v>1</v>
      </c>
      <c r="F65" s="10" t="s">
        <v>15</v>
      </c>
      <c r="G65" s="176">
        <v>4900</v>
      </c>
      <c r="H65" s="176"/>
      <c r="I65" s="176"/>
      <c r="J65" s="54"/>
      <c r="K65" s="54"/>
      <c r="L65" s="54"/>
      <c r="M65" s="45">
        <f>G65-(G65*C2/100)</f>
        <v>4900</v>
      </c>
    </row>
    <row r="66" spans="1:13" ht="31.5" x14ac:dyDescent="0.25">
      <c r="A66" s="145" t="s">
        <v>166</v>
      </c>
      <c r="B66" s="146"/>
      <c r="C66" s="147"/>
      <c r="D66" s="10" t="s">
        <v>40</v>
      </c>
      <c r="E66" s="10">
        <v>1</v>
      </c>
      <c r="F66" s="10" t="s">
        <v>15</v>
      </c>
      <c r="G66" s="176">
        <v>5250</v>
      </c>
      <c r="H66" s="176"/>
      <c r="I66" s="176"/>
      <c r="J66" s="54"/>
      <c r="K66" s="54"/>
      <c r="L66" s="54"/>
      <c r="M66" s="45">
        <f>G66-(G66*C2/100)</f>
        <v>5250</v>
      </c>
    </row>
    <row r="67" spans="1:13" ht="31.5" x14ac:dyDescent="0.25">
      <c r="A67" s="145" t="s">
        <v>167</v>
      </c>
      <c r="B67" s="146"/>
      <c r="C67" s="147"/>
      <c r="D67" s="10" t="s">
        <v>40</v>
      </c>
      <c r="E67" s="10">
        <v>1</v>
      </c>
      <c r="F67" s="10" t="s">
        <v>15</v>
      </c>
      <c r="G67" s="176">
        <v>5600</v>
      </c>
      <c r="H67" s="176"/>
      <c r="I67" s="176"/>
      <c r="J67" s="54"/>
      <c r="K67" s="54"/>
      <c r="L67" s="54"/>
      <c r="M67" s="45">
        <f>G67-(G67*C2/100)</f>
        <v>5600</v>
      </c>
    </row>
    <row r="68" spans="1:13" ht="31.5" x14ac:dyDescent="0.25">
      <c r="A68" s="145" t="s">
        <v>168</v>
      </c>
      <c r="B68" s="146"/>
      <c r="C68" s="147"/>
      <c r="D68" s="10" t="s">
        <v>40</v>
      </c>
      <c r="E68" s="10">
        <v>1</v>
      </c>
      <c r="F68" s="10" t="s">
        <v>15</v>
      </c>
      <c r="G68" s="176">
        <v>5950</v>
      </c>
      <c r="H68" s="176"/>
      <c r="I68" s="176"/>
      <c r="J68" s="54"/>
      <c r="K68" s="54"/>
      <c r="L68" s="54"/>
      <c r="M68" s="45">
        <f>G68-(G68*C2/100)</f>
        <v>5950</v>
      </c>
    </row>
    <row r="69" spans="1:13" ht="31.5" x14ac:dyDescent="0.25">
      <c r="A69" s="145" t="s">
        <v>169</v>
      </c>
      <c r="B69" s="146"/>
      <c r="C69" s="147"/>
      <c r="D69" s="10" t="s">
        <v>40</v>
      </c>
      <c r="E69" s="10">
        <v>1</v>
      </c>
      <c r="F69" s="10" t="s">
        <v>15</v>
      </c>
      <c r="G69" s="176">
        <v>6300</v>
      </c>
      <c r="H69" s="176"/>
      <c r="I69" s="176"/>
      <c r="J69" s="54"/>
      <c r="K69" s="54"/>
      <c r="L69" s="54"/>
      <c r="M69" s="45">
        <f>G69-(G69*C2/100)</f>
        <v>6300</v>
      </c>
    </row>
    <row r="70" spans="1:13" ht="31.5" x14ac:dyDescent="0.25">
      <c r="A70" s="145" t="s">
        <v>170</v>
      </c>
      <c r="B70" s="146"/>
      <c r="C70" s="147"/>
      <c r="D70" s="10" t="s">
        <v>40</v>
      </c>
      <c r="E70" s="10">
        <v>1</v>
      </c>
      <c r="F70" s="10" t="s">
        <v>15</v>
      </c>
      <c r="G70" s="176">
        <v>6650</v>
      </c>
      <c r="H70" s="176"/>
      <c r="I70" s="176"/>
      <c r="J70" s="54"/>
      <c r="K70" s="54"/>
      <c r="L70" s="54"/>
      <c r="M70" s="45">
        <f>G70-(G70*C2/100)</f>
        <v>6650</v>
      </c>
    </row>
    <row r="71" spans="1:13" ht="31.5" x14ac:dyDescent="0.25">
      <c r="A71" s="145" t="s">
        <v>171</v>
      </c>
      <c r="B71" s="146"/>
      <c r="C71" s="147"/>
      <c r="D71" s="10" t="s">
        <v>40</v>
      </c>
      <c r="E71" s="10">
        <v>1</v>
      </c>
      <c r="F71" s="10" t="s">
        <v>15</v>
      </c>
      <c r="G71" s="176">
        <v>7000</v>
      </c>
      <c r="H71" s="176"/>
      <c r="I71" s="176"/>
      <c r="J71" s="54"/>
      <c r="K71" s="54"/>
      <c r="L71" s="54"/>
      <c r="M71" s="45">
        <f>G71-(G71*C2/100)</f>
        <v>7000</v>
      </c>
    </row>
    <row r="72" spans="1:13" ht="31.5" x14ac:dyDescent="0.25">
      <c r="A72" s="145" t="s">
        <v>172</v>
      </c>
      <c r="B72" s="146"/>
      <c r="C72" s="147"/>
      <c r="D72" s="10" t="s">
        <v>40</v>
      </c>
      <c r="E72" s="10">
        <v>1</v>
      </c>
      <c r="F72" s="10" t="s">
        <v>15</v>
      </c>
      <c r="G72" s="176">
        <v>7350</v>
      </c>
      <c r="H72" s="176"/>
      <c r="I72" s="176"/>
      <c r="J72" s="54"/>
      <c r="K72" s="54"/>
      <c r="L72" s="54"/>
      <c r="M72" s="45">
        <f>G72-(G72*C2/100)</f>
        <v>7350</v>
      </c>
    </row>
    <row r="73" spans="1:13" ht="31.5" x14ac:dyDescent="0.25">
      <c r="A73" s="145" t="s">
        <v>173</v>
      </c>
      <c r="B73" s="146"/>
      <c r="C73" s="147"/>
      <c r="D73" s="10" t="s">
        <v>40</v>
      </c>
      <c r="E73" s="10">
        <v>1</v>
      </c>
      <c r="F73" s="10" t="s">
        <v>15</v>
      </c>
      <c r="G73" s="176">
        <v>7700</v>
      </c>
      <c r="H73" s="176"/>
      <c r="I73" s="176"/>
      <c r="J73" s="54"/>
      <c r="K73" s="54"/>
      <c r="L73" s="54"/>
      <c r="M73" s="45">
        <f>G73-(G73*C2/100)</f>
        <v>7700</v>
      </c>
    </row>
    <row r="74" spans="1:13" ht="31.5" x14ac:dyDescent="0.25">
      <c r="A74" s="145" t="s">
        <v>174</v>
      </c>
      <c r="B74" s="146"/>
      <c r="C74" s="147"/>
      <c r="D74" s="10" t="s">
        <v>40</v>
      </c>
      <c r="E74" s="10">
        <v>1</v>
      </c>
      <c r="F74" s="10" t="s">
        <v>15</v>
      </c>
      <c r="G74" s="176">
        <v>8050</v>
      </c>
      <c r="H74" s="176"/>
      <c r="I74" s="176"/>
      <c r="J74" s="54"/>
      <c r="K74" s="54"/>
      <c r="L74" s="54"/>
      <c r="M74" s="45">
        <f>G74-(G74*C2/100)</f>
        <v>8050</v>
      </c>
    </row>
    <row r="75" spans="1:13" ht="31.5" x14ac:dyDescent="0.25">
      <c r="A75" s="145" t="s">
        <v>175</v>
      </c>
      <c r="B75" s="146"/>
      <c r="C75" s="147"/>
      <c r="D75" s="10" t="s">
        <v>40</v>
      </c>
      <c r="E75" s="10">
        <v>1</v>
      </c>
      <c r="F75" s="10" t="s">
        <v>15</v>
      </c>
      <c r="G75" s="176">
        <v>8400</v>
      </c>
      <c r="H75" s="176"/>
      <c r="I75" s="176"/>
      <c r="J75" s="54"/>
      <c r="K75" s="54"/>
      <c r="L75" s="54"/>
      <c r="M75" s="45">
        <f>G75-(G75*C2/100)</f>
        <v>8400</v>
      </c>
    </row>
    <row r="76" spans="1:13" ht="31.5" x14ac:dyDescent="0.25">
      <c r="A76" s="145" t="s">
        <v>176</v>
      </c>
      <c r="B76" s="146"/>
      <c r="C76" s="147"/>
      <c r="D76" s="10" t="s">
        <v>40</v>
      </c>
      <c r="E76" s="10">
        <v>1</v>
      </c>
      <c r="F76" s="10" t="s">
        <v>15</v>
      </c>
      <c r="G76" s="176">
        <v>8750</v>
      </c>
      <c r="H76" s="176"/>
      <c r="I76" s="176"/>
      <c r="J76" s="54"/>
      <c r="K76" s="54"/>
      <c r="L76" s="54"/>
      <c r="M76" s="45">
        <f>G76-(G76*C2/100)</f>
        <v>8750</v>
      </c>
    </row>
    <row r="77" spans="1:13" ht="31.5" x14ac:dyDescent="0.25">
      <c r="A77" s="145" t="s">
        <v>177</v>
      </c>
      <c r="B77" s="146"/>
      <c r="C77" s="147"/>
      <c r="D77" s="10" t="s">
        <v>40</v>
      </c>
      <c r="E77" s="10">
        <v>1</v>
      </c>
      <c r="F77" s="10" t="s">
        <v>15</v>
      </c>
      <c r="G77" s="176">
        <v>9100</v>
      </c>
      <c r="H77" s="176"/>
      <c r="I77" s="176"/>
      <c r="J77" s="54"/>
      <c r="K77" s="54"/>
      <c r="L77" s="54"/>
      <c r="M77" s="45">
        <f>G77-(G77*C2/100)</f>
        <v>9100</v>
      </c>
    </row>
    <row r="78" spans="1:13" ht="31.5" x14ac:dyDescent="0.25">
      <c r="A78" s="145" t="s">
        <v>178</v>
      </c>
      <c r="B78" s="146"/>
      <c r="C78" s="147"/>
      <c r="D78" s="10" t="s">
        <v>40</v>
      </c>
      <c r="E78" s="10">
        <v>1</v>
      </c>
      <c r="F78" s="10" t="s">
        <v>15</v>
      </c>
      <c r="G78" s="176">
        <v>9450</v>
      </c>
      <c r="H78" s="176"/>
      <c r="I78" s="176"/>
      <c r="J78" s="54"/>
      <c r="K78" s="54"/>
      <c r="L78" s="54"/>
      <c r="M78" s="45">
        <f>G78-(G78*C2/100)</f>
        <v>9450</v>
      </c>
    </row>
    <row r="79" spans="1:13" ht="31.5" x14ac:dyDescent="0.25">
      <c r="A79" s="145" t="s">
        <v>179</v>
      </c>
      <c r="B79" s="146"/>
      <c r="C79" s="147"/>
      <c r="D79" s="10" t="s">
        <v>40</v>
      </c>
      <c r="E79" s="10">
        <v>1</v>
      </c>
      <c r="F79" s="10" t="s">
        <v>15</v>
      </c>
      <c r="G79" s="176">
        <v>9800</v>
      </c>
      <c r="H79" s="176"/>
      <c r="I79" s="176"/>
      <c r="J79" s="54"/>
      <c r="K79" s="54"/>
      <c r="L79" s="54"/>
      <c r="M79" s="45">
        <f>G79-(G79*C2/100)</f>
        <v>9800</v>
      </c>
    </row>
    <row r="80" spans="1:13" ht="31.5" x14ac:dyDescent="0.25">
      <c r="A80" s="145" t="s">
        <v>180</v>
      </c>
      <c r="B80" s="146"/>
      <c r="C80" s="147"/>
      <c r="D80" s="10" t="s">
        <v>40</v>
      </c>
      <c r="E80" s="10">
        <v>1</v>
      </c>
      <c r="F80" s="10" t="s">
        <v>15</v>
      </c>
      <c r="G80" s="176">
        <v>10150</v>
      </c>
      <c r="H80" s="176"/>
      <c r="I80" s="176"/>
      <c r="J80" s="54"/>
      <c r="K80" s="54"/>
      <c r="L80" s="54"/>
      <c r="M80" s="45">
        <f>G80-(G80*C2/100)</f>
        <v>10150</v>
      </c>
    </row>
    <row r="81" spans="1:13" ht="31.5" x14ac:dyDescent="0.25">
      <c r="A81" s="145" t="s">
        <v>181</v>
      </c>
      <c r="B81" s="146"/>
      <c r="C81" s="147"/>
      <c r="D81" s="57" t="s">
        <v>40</v>
      </c>
      <c r="E81" s="57">
        <v>1</v>
      </c>
      <c r="F81" s="57" t="s">
        <v>15</v>
      </c>
      <c r="G81" s="176">
        <v>10500</v>
      </c>
      <c r="H81" s="176"/>
      <c r="I81" s="176"/>
      <c r="J81" s="54"/>
      <c r="K81" s="54"/>
      <c r="L81" s="54"/>
      <c r="M81" s="45">
        <f>G81-(G81*C2/100)</f>
        <v>10500</v>
      </c>
    </row>
    <row r="82" spans="1:13" x14ac:dyDescent="0.25">
      <c r="A82" s="59"/>
      <c r="B82" s="57"/>
      <c r="C82" s="57"/>
      <c r="D82" s="57"/>
      <c r="E82" s="57"/>
      <c r="F82" s="60"/>
      <c r="G82" s="203">
        <f>SUM(G56:I81)</f>
        <v>159180</v>
      </c>
      <c r="H82" s="206"/>
      <c r="I82" s="206"/>
      <c r="J82" s="54"/>
      <c r="K82" s="54"/>
      <c r="L82" s="54"/>
      <c r="M82" s="46">
        <f>SUM(M56:M81)</f>
        <v>159180</v>
      </c>
    </row>
    <row r="83" spans="1:13" x14ac:dyDescent="0.25">
      <c r="A83" s="207" t="s">
        <v>182</v>
      </c>
      <c r="B83" s="208"/>
      <c r="C83" s="208"/>
      <c r="D83" s="208"/>
      <c r="E83" s="208"/>
      <c r="F83" s="208"/>
      <c r="G83" s="209"/>
      <c r="H83" s="209"/>
      <c r="I83" s="210"/>
      <c r="J83" s="56"/>
      <c r="K83" s="54"/>
      <c r="L83" s="54"/>
      <c r="M83" s="67"/>
    </row>
    <row r="84" spans="1:13" ht="31.5" x14ac:dyDescent="0.25">
      <c r="A84" s="164" t="s">
        <v>156</v>
      </c>
      <c r="B84" s="146"/>
      <c r="C84" s="147"/>
      <c r="D84" s="70" t="s">
        <v>40</v>
      </c>
      <c r="E84" s="13">
        <v>1</v>
      </c>
      <c r="F84" s="10" t="s">
        <v>15</v>
      </c>
      <c r="G84" s="165">
        <v>1575</v>
      </c>
      <c r="H84" s="166"/>
      <c r="I84" s="167"/>
      <c r="J84" s="50"/>
      <c r="K84" s="117"/>
      <c r="L84" s="118"/>
      <c r="M84" s="69">
        <f>G84-((G84*C2)/100)</f>
        <v>1575</v>
      </c>
    </row>
    <row r="85" spans="1:13" ht="31.5" x14ac:dyDescent="0.25">
      <c r="A85" s="164" t="s">
        <v>157</v>
      </c>
      <c r="B85" s="146"/>
      <c r="C85" s="147"/>
      <c r="D85" s="70" t="s">
        <v>40</v>
      </c>
      <c r="E85" s="13">
        <v>1</v>
      </c>
      <c r="F85" s="10" t="s">
        <v>15</v>
      </c>
      <c r="G85" s="165">
        <v>1740</v>
      </c>
      <c r="H85" s="166"/>
      <c r="I85" s="167"/>
      <c r="J85" s="56"/>
      <c r="K85" s="102"/>
      <c r="L85" s="119"/>
      <c r="M85" s="69">
        <f>G85-((G85*C2)/100)</f>
        <v>1740</v>
      </c>
    </row>
    <row r="86" spans="1:13" ht="31.5" x14ac:dyDescent="0.25">
      <c r="A86" s="164" t="s">
        <v>158</v>
      </c>
      <c r="B86" s="146"/>
      <c r="C86" s="147"/>
      <c r="D86" s="70" t="s">
        <v>40</v>
      </c>
      <c r="E86" s="13">
        <v>1</v>
      </c>
      <c r="F86" s="10" t="s">
        <v>15</v>
      </c>
      <c r="G86" s="165">
        <v>2030</v>
      </c>
      <c r="H86" s="166"/>
      <c r="I86" s="167"/>
      <c r="J86" s="56"/>
      <c r="K86" s="54"/>
      <c r="L86" s="55"/>
      <c r="M86" s="69">
        <f>G86-((G86*C2)/100)</f>
        <v>2030</v>
      </c>
    </row>
    <row r="87" spans="1:13" ht="31.5" x14ac:dyDescent="0.25">
      <c r="A87" s="164" t="s">
        <v>159</v>
      </c>
      <c r="B87" s="146"/>
      <c r="C87" s="147"/>
      <c r="D87" s="70" t="s">
        <v>40</v>
      </c>
      <c r="E87" s="13">
        <v>1</v>
      </c>
      <c r="F87" s="10" t="s">
        <v>15</v>
      </c>
      <c r="G87" s="165">
        <v>2320</v>
      </c>
      <c r="H87" s="166"/>
      <c r="I87" s="167"/>
      <c r="J87" s="56"/>
      <c r="K87" s="54"/>
      <c r="L87" s="55"/>
      <c r="M87" s="69">
        <f>G87-((G87*C2)/100)</f>
        <v>2320</v>
      </c>
    </row>
    <row r="88" spans="1:13" ht="31.5" x14ac:dyDescent="0.25">
      <c r="A88" s="164" t="s">
        <v>160</v>
      </c>
      <c r="B88" s="146"/>
      <c r="C88" s="147"/>
      <c r="D88" s="70" t="s">
        <v>40</v>
      </c>
      <c r="E88" s="13">
        <v>1</v>
      </c>
      <c r="F88" s="10" t="s">
        <v>15</v>
      </c>
      <c r="G88" s="165">
        <v>2610</v>
      </c>
      <c r="H88" s="166"/>
      <c r="I88" s="167"/>
      <c r="J88" s="56"/>
      <c r="K88" s="54"/>
      <c r="L88" s="55"/>
      <c r="M88" s="69">
        <f>G88-((G88*C2)/100)</f>
        <v>2610</v>
      </c>
    </row>
    <row r="89" spans="1:13" ht="31.5" x14ac:dyDescent="0.25">
      <c r="A89" s="164" t="s">
        <v>161</v>
      </c>
      <c r="B89" s="146"/>
      <c r="C89" s="147"/>
      <c r="D89" s="70" t="s">
        <v>40</v>
      </c>
      <c r="E89" s="13">
        <v>1</v>
      </c>
      <c r="F89" s="10" t="s">
        <v>15</v>
      </c>
      <c r="G89" s="165">
        <v>2900</v>
      </c>
      <c r="H89" s="166"/>
      <c r="I89" s="167"/>
      <c r="J89" s="56"/>
      <c r="K89" s="54"/>
      <c r="L89" s="55"/>
      <c r="M89" s="69">
        <f>G89-((G89*C2)/100)</f>
        <v>2900</v>
      </c>
    </row>
    <row r="90" spans="1:13" ht="31.5" x14ac:dyDescent="0.25">
      <c r="A90" s="164" t="s">
        <v>162</v>
      </c>
      <c r="B90" s="146"/>
      <c r="C90" s="147"/>
      <c r="D90" s="70" t="s">
        <v>40</v>
      </c>
      <c r="E90" s="13">
        <v>1</v>
      </c>
      <c r="F90" s="10" t="s">
        <v>15</v>
      </c>
      <c r="G90" s="165">
        <v>3190</v>
      </c>
      <c r="H90" s="166"/>
      <c r="I90" s="167"/>
      <c r="J90" s="56"/>
      <c r="K90" s="54"/>
      <c r="L90" s="55"/>
      <c r="M90" s="69">
        <f>G90-((G90*C2)/100)</f>
        <v>3190</v>
      </c>
    </row>
    <row r="91" spans="1:13" ht="31.5" x14ac:dyDescent="0.25">
      <c r="A91" s="164" t="s">
        <v>163</v>
      </c>
      <c r="B91" s="146"/>
      <c r="C91" s="147"/>
      <c r="D91" s="70" t="s">
        <v>40</v>
      </c>
      <c r="E91" s="13">
        <v>1</v>
      </c>
      <c r="F91" s="10" t="s">
        <v>15</v>
      </c>
      <c r="G91" s="165">
        <v>3480</v>
      </c>
      <c r="H91" s="166"/>
      <c r="I91" s="167"/>
      <c r="J91" s="56"/>
      <c r="K91" s="54"/>
      <c r="L91" s="55"/>
      <c r="M91" s="69">
        <f>G91-((G91*C2)/100)</f>
        <v>3480</v>
      </c>
    </row>
    <row r="92" spans="1:13" ht="31.5" x14ac:dyDescent="0.25">
      <c r="A92" s="164" t="s">
        <v>164</v>
      </c>
      <c r="B92" s="146"/>
      <c r="C92" s="147"/>
      <c r="D92" s="70" t="s">
        <v>40</v>
      </c>
      <c r="E92" s="13">
        <v>1</v>
      </c>
      <c r="F92" s="10" t="s">
        <v>15</v>
      </c>
      <c r="G92" s="165">
        <v>3770</v>
      </c>
      <c r="H92" s="166"/>
      <c r="I92" s="167"/>
      <c r="J92" s="56"/>
      <c r="K92" s="54"/>
      <c r="L92" s="55"/>
      <c r="M92" s="69">
        <f>G92-((G92*C2)/100)</f>
        <v>3770</v>
      </c>
    </row>
    <row r="93" spans="1:13" ht="31.5" x14ac:dyDescent="0.25">
      <c r="A93" s="164" t="s">
        <v>165</v>
      </c>
      <c r="B93" s="146"/>
      <c r="C93" s="147"/>
      <c r="D93" s="70" t="s">
        <v>40</v>
      </c>
      <c r="E93" s="13">
        <v>1</v>
      </c>
      <c r="F93" s="10" t="s">
        <v>15</v>
      </c>
      <c r="G93" s="165">
        <v>4060</v>
      </c>
      <c r="H93" s="166"/>
      <c r="I93" s="167"/>
      <c r="J93" s="56"/>
      <c r="K93" s="54"/>
      <c r="L93" s="55"/>
      <c r="M93" s="69">
        <f>G93-((G93*C2)/100)</f>
        <v>4060</v>
      </c>
    </row>
    <row r="94" spans="1:13" ht="31.5" x14ac:dyDescent="0.25">
      <c r="A94" s="164" t="s">
        <v>166</v>
      </c>
      <c r="B94" s="146"/>
      <c r="C94" s="147"/>
      <c r="D94" s="70" t="s">
        <v>40</v>
      </c>
      <c r="E94" s="13">
        <v>1</v>
      </c>
      <c r="F94" s="10" t="s">
        <v>15</v>
      </c>
      <c r="G94" s="165">
        <v>4350</v>
      </c>
      <c r="H94" s="166"/>
      <c r="I94" s="167"/>
      <c r="J94" s="56"/>
      <c r="K94" s="54"/>
      <c r="L94" s="55"/>
      <c r="M94" s="69">
        <f>G94-((G94*C2)/100)</f>
        <v>4350</v>
      </c>
    </row>
    <row r="95" spans="1:13" ht="31.5" x14ac:dyDescent="0.25">
      <c r="A95" s="164" t="s">
        <v>167</v>
      </c>
      <c r="B95" s="146"/>
      <c r="C95" s="147"/>
      <c r="D95" s="70" t="s">
        <v>40</v>
      </c>
      <c r="E95" s="13">
        <v>1</v>
      </c>
      <c r="F95" s="10" t="s">
        <v>15</v>
      </c>
      <c r="G95" s="165">
        <v>4640</v>
      </c>
      <c r="H95" s="166"/>
      <c r="I95" s="167"/>
      <c r="J95" s="56"/>
      <c r="K95" s="54"/>
      <c r="L95" s="55"/>
      <c r="M95" s="69">
        <f>G95-((G95*C2)/100)</f>
        <v>4640</v>
      </c>
    </row>
    <row r="96" spans="1:13" ht="31.5" x14ac:dyDescent="0.25">
      <c r="A96" s="164" t="s">
        <v>168</v>
      </c>
      <c r="B96" s="146"/>
      <c r="C96" s="147"/>
      <c r="D96" s="70" t="s">
        <v>40</v>
      </c>
      <c r="E96" s="13">
        <v>1</v>
      </c>
      <c r="F96" s="10" t="s">
        <v>15</v>
      </c>
      <c r="G96" s="165">
        <v>4930</v>
      </c>
      <c r="H96" s="166"/>
      <c r="I96" s="167"/>
      <c r="J96" s="56"/>
      <c r="K96" s="54"/>
      <c r="L96" s="55"/>
      <c r="M96" s="69">
        <f>G96-((G96*C2)/100)</f>
        <v>4930</v>
      </c>
    </row>
    <row r="97" spans="1:13" ht="31.5" x14ac:dyDescent="0.25">
      <c r="A97" s="164" t="s">
        <v>169</v>
      </c>
      <c r="B97" s="146"/>
      <c r="C97" s="147"/>
      <c r="D97" s="70" t="s">
        <v>40</v>
      </c>
      <c r="E97" s="13">
        <v>1</v>
      </c>
      <c r="F97" s="10" t="s">
        <v>15</v>
      </c>
      <c r="G97" s="165">
        <v>5220</v>
      </c>
      <c r="H97" s="166"/>
      <c r="I97" s="167"/>
      <c r="J97" s="56"/>
      <c r="K97" s="54"/>
      <c r="L97" s="55"/>
      <c r="M97" s="69">
        <f>G97-((G97*C2)/100)</f>
        <v>5220</v>
      </c>
    </row>
    <row r="98" spans="1:13" ht="31.5" x14ac:dyDescent="0.25">
      <c r="A98" s="164" t="s">
        <v>170</v>
      </c>
      <c r="B98" s="146"/>
      <c r="C98" s="147"/>
      <c r="D98" s="70" t="s">
        <v>40</v>
      </c>
      <c r="E98" s="13">
        <v>1</v>
      </c>
      <c r="F98" s="10" t="s">
        <v>15</v>
      </c>
      <c r="G98" s="165">
        <v>5510</v>
      </c>
      <c r="H98" s="166"/>
      <c r="I98" s="167"/>
      <c r="J98" s="56"/>
      <c r="K98" s="54"/>
      <c r="L98" s="55"/>
      <c r="M98" s="69">
        <f>G98-((G98*C2)/100)</f>
        <v>5510</v>
      </c>
    </row>
    <row r="99" spans="1:13" ht="31.5" x14ac:dyDescent="0.25">
      <c r="A99" s="164" t="s">
        <v>171</v>
      </c>
      <c r="B99" s="146"/>
      <c r="C99" s="147"/>
      <c r="D99" s="70" t="s">
        <v>40</v>
      </c>
      <c r="E99" s="13">
        <v>1</v>
      </c>
      <c r="F99" s="10" t="s">
        <v>15</v>
      </c>
      <c r="G99" s="165">
        <v>5800</v>
      </c>
      <c r="H99" s="166"/>
      <c r="I99" s="167"/>
      <c r="J99" s="56"/>
      <c r="K99" s="54"/>
      <c r="L99" s="55"/>
      <c r="M99" s="69">
        <f>G99-((G99*C2)/100)</f>
        <v>5800</v>
      </c>
    </row>
    <row r="100" spans="1:13" ht="31.5" x14ac:dyDescent="0.25">
      <c r="A100" s="164" t="s">
        <v>172</v>
      </c>
      <c r="B100" s="146"/>
      <c r="C100" s="147"/>
      <c r="D100" s="70" t="s">
        <v>40</v>
      </c>
      <c r="E100" s="13">
        <v>1</v>
      </c>
      <c r="F100" s="10" t="s">
        <v>15</v>
      </c>
      <c r="G100" s="165">
        <v>6090</v>
      </c>
      <c r="H100" s="166"/>
      <c r="I100" s="167"/>
      <c r="J100" s="56"/>
      <c r="K100" s="54"/>
      <c r="L100" s="55"/>
      <c r="M100" s="69">
        <f>G100-((G100*C2)/100)</f>
        <v>6090</v>
      </c>
    </row>
    <row r="101" spans="1:13" ht="31.5" x14ac:dyDescent="0.25">
      <c r="A101" s="164" t="s">
        <v>173</v>
      </c>
      <c r="B101" s="146"/>
      <c r="C101" s="147"/>
      <c r="D101" s="70" t="s">
        <v>40</v>
      </c>
      <c r="E101" s="13">
        <v>1</v>
      </c>
      <c r="F101" s="10" t="s">
        <v>15</v>
      </c>
      <c r="G101" s="165">
        <v>6380</v>
      </c>
      <c r="H101" s="166"/>
      <c r="I101" s="167"/>
      <c r="J101" s="56"/>
      <c r="K101" s="54"/>
      <c r="L101" s="55"/>
      <c r="M101" s="69">
        <f>G101-((G101*C2)/100)</f>
        <v>6380</v>
      </c>
    </row>
    <row r="102" spans="1:13" ht="31.5" x14ac:dyDescent="0.25">
      <c r="A102" s="164" t="s">
        <v>174</v>
      </c>
      <c r="B102" s="146"/>
      <c r="C102" s="147"/>
      <c r="D102" s="70" t="s">
        <v>40</v>
      </c>
      <c r="E102" s="13">
        <v>1</v>
      </c>
      <c r="F102" s="10" t="s">
        <v>15</v>
      </c>
      <c r="G102" s="165">
        <v>6670</v>
      </c>
      <c r="H102" s="166"/>
      <c r="I102" s="167"/>
      <c r="J102" s="56"/>
      <c r="K102" s="54"/>
      <c r="L102" s="55"/>
      <c r="M102" s="69">
        <f>G102-((G102*C2)/100)</f>
        <v>6670</v>
      </c>
    </row>
    <row r="103" spans="1:13" ht="31.5" x14ac:dyDescent="0.25">
      <c r="A103" s="164" t="s">
        <v>175</v>
      </c>
      <c r="B103" s="146"/>
      <c r="C103" s="147"/>
      <c r="D103" s="70" t="s">
        <v>40</v>
      </c>
      <c r="E103" s="13">
        <v>1</v>
      </c>
      <c r="F103" s="10" t="s">
        <v>15</v>
      </c>
      <c r="G103" s="165">
        <v>6960</v>
      </c>
      <c r="H103" s="166"/>
      <c r="I103" s="167"/>
      <c r="J103" s="56"/>
      <c r="K103" s="54"/>
      <c r="L103" s="55"/>
      <c r="M103" s="69">
        <f>G103-((G103*C2)/100)</f>
        <v>6960</v>
      </c>
    </row>
    <row r="104" spans="1:13" ht="31.5" x14ac:dyDescent="0.25">
      <c r="A104" s="164" t="s">
        <v>176</v>
      </c>
      <c r="B104" s="146"/>
      <c r="C104" s="147"/>
      <c r="D104" s="70" t="s">
        <v>40</v>
      </c>
      <c r="E104" s="13">
        <v>1</v>
      </c>
      <c r="F104" s="10" t="s">
        <v>15</v>
      </c>
      <c r="G104" s="153">
        <v>7250</v>
      </c>
      <c r="H104" s="154"/>
      <c r="I104" s="155"/>
      <c r="J104" s="56"/>
      <c r="K104" s="54"/>
      <c r="L104" s="55"/>
      <c r="M104" s="69">
        <f>G104-((G104*C2)/100)</f>
        <v>7250</v>
      </c>
    </row>
    <row r="105" spans="1:13" ht="31.5" x14ac:dyDescent="0.25">
      <c r="A105" s="164" t="s">
        <v>177</v>
      </c>
      <c r="B105" s="146"/>
      <c r="C105" s="147"/>
      <c r="D105" s="70" t="s">
        <v>40</v>
      </c>
      <c r="E105" s="13">
        <v>1</v>
      </c>
      <c r="F105" s="10" t="s">
        <v>15</v>
      </c>
      <c r="G105" s="153">
        <v>7540</v>
      </c>
      <c r="H105" s="154"/>
      <c r="I105" s="155"/>
      <c r="J105" s="56"/>
      <c r="K105" s="54"/>
      <c r="L105" s="55"/>
      <c r="M105" s="69">
        <f>G105-((G105*C2)/100)</f>
        <v>7540</v>
      </c>
    </row>
    <row r="106" spans="1:13" ht="31.5" x14ac:dyDescent="0.25">
      <c r="A106" s="164" t="s">
        <v>178</v>
      </c>
      <c r="B106" s="146"/>
      <c r="C106" s="147"/>
      <c r="D106" s="70" t="s">
        <v>40</v>
      </c>
      <c r="E106" s="13">
        <v>1</v>
      </c>
      <c r="F106" s="10" t="s">
        <v>15</v>
      </c>
      <c r="G106" s="153">
        <v>7830</v>
      </c>
      <c r="H106" s="154"/>
      <c r="I106" s="155"/>
      <c r="J106" s="56"/>
      <c r="K106" s="54"/>
      <c r="L106" s="55"/>
      <c r="M106" s="69">
        <f>G106-((G106*C2)/100)</f>
        <v>7830</v>
      </c>
    </row>
    <row r="107" spans="1:13" ht="31.5" x14ac:dyDescent="0.25">
      <c r="A107" s="164" t="s">
        <v>179</v>
      </c>
      <c r="B107" s="146"/>
      <c r="C107" s="147"/>
      <c r="D107" s="70" t="s">
        <v>40</v>
      </c>
      <c r="E107" s="13">
        <v>1</v>
      </c>
      <c r="F107" s="10" t="s">
        <v>15</v>
      </c>
      <c r="G107" s="153">
        <v>8120</v>
      </c>
      <c r="H107" s="154"/>
      <c r="I107" s="155"/>
      <c r="J107" s="56"/>
      <c r="K107" s="54"/>
      <c r="L107" s="55"/>
      <c r="M107" s="69">
        <f>G107-((G107*C2)/100)</f>
        <v>8120</v>
      </c>
    </row>
    <row r="108" spans="1:13" ht="31.5" x14ac:dyDescent="0.25">
      <c r="A108" s="164" t="s">
        <v>180</v>
      </c>
      <c r="B108" s="146"/>
      <c r="C108" s="147"/>
      <c r="D108" s="70" t="s">
        <v>40</v>
      </c>
      <c r="E108" s="13">
        <v>1</v>
      </c>
      <c r="F108" s="10" t="s">
        <v>15</v>
      </c>
      <c r="G108" s="153">
        <v>8410</v>
      </c>
      <c r="H108" s="154"/>
      <c r="I108" s="155"/>
      <c r="J108" s="56"/>
      <c r="K108" s="54"/>
      <c r="L108" s="55"/>
      <c r="M108" s="69">
        <f>G108-((G108*C2)/100)</f>
        <v>8410</v>
      </c>
    </row>
    <row r="109" spans="1:13" ht="31.5" x14ac:dyDescent="0.25">
      <c r="A109" s="164" t="s">
        <v>181</v>
      </c>
      <c r="B109" s="146"/>
      <c r="C109" s="147"/>
      <c r="D109" s="70" t="s">
        <v>40</v>
      </c>
      <c r="E109" s="13">
        <v>1</v>
      </c>
      <c r="F109" s="10" t="s">
        <v>15</v>
      </c>
      <c r="G109" s="156">
        <v>8700</v>
      </c>
      <c r="H109" s="157"/>
      <c r="I109" s="158"/>
      <c r="J109" s="51"/>
      <c r="K109" s="52"/>
      <c r="L109" s="53"/>
      <c r="M109" s="69">
        <f>G109-((G109*C2)/100)</f>
        <v>8700</v>
      </c>
    </row>
    <row r="110" spans="1:13" ht="21.75" customHeight="1" x14ac:dyDescent="0.25">
      <c r="A110" s="61"/>
      <c r="B110" s="62"/>
      <c r="C110" s="62"/>
      <c r="D110" s="62"/>
      <c r="E110" s="62"/>
      <c r="F110" s="62"/>
      <c r="G110" s="159">
        <f>SUM(G84:I109)</f>
        <v>132075</v>
      </c>
      <c r="H110" s="160"/>
      <c r="I110" s="161"/>
      <c r="J110" s="54"/>
      <c r="K110" s="54"/>
      <c r="L110" s="54"/>
      <c r="M110" s="46">
        <f>SUM(M84:M109)</f>
        <v>132075</v>
      </c>
    </row>
    <row r="111" spans="1:13" x14ac:dyDescent="0.25">
      <c r="A111" s="173" t="s">
        <v>41</v>
      </c>
      <c r="B111" s="174"/>
      <c r="C111" s="174"/>
      <c r="D111" s="175"/>
      <c r="E111" s="175"/>
      <c r="F111" s="175"/>
      <c r="G111" s="175"/>
      <c r="H111" s="175"/>
      <c r="I111" s="200"/>
      <c r="J111" s="201"/>
      <c r="K111" s="172"/>
      <c r="L111" s="172"/>
      <c r="M111" s="202"/>
    </row>
    <row r="112" spans="1:13" ht="15.75" customHeight="1" x14ac:dyDescent="0.25">
      <c r="A112" s="145" t="s">
        <v>183</v>
      </c>
      <c r="B112" s="146"/>
      <c r="C112" s="147"/>
      <c r="D112" s="10" t="s">
        <v>18</v>
      </c>
      <c r="E112" s="10" t="s">
        <v>19</v>
      </c>
      <c r="F112" s="10"/>
      <c r="G112" s="162">
        <v>0.2</v>
      </c>
      <c r="H112" s="162"/>
      <c r="I112" s="162"/>
      <c r="J112" s="54"/>
      <c r="K112" s="54"/>
      <c r="L112" s="54"/>
      <c r="M112" s="14">
        <f>G112-(G112*C3/100)</f>
        <v>0.2</v>
      </c>
    </row>
    <row r="113" spans="1:13" ht="15.75" customHeight="1" x14ac:dyDescent="0.25">
      <c r="A113" s="145" t="s">
        <v>184</v>
      </c>
      <c r="B113" s="146"/>
      <c r="C113" s="147"/>
      <c r="D113" s="10" t="s">
        <v>18</v>
      </c>
      <c r="E113" s="10" t="s">
        <v>19</v>
      </c>
      <c r="F113" s="10"/>
      <c r="G113" s="162">
        <v>1.2</v>
      </c>
      <c r="H113" s="162"/>
      <c r="I113" s="162"/>
      <c r="J113" s="54"/>
      <c r="K113" s="54"/>
      <c r="L113" s="54"/>
      <c r="M113" s="14">
        <f>G113-(G113*C3/100)</f>
        <v>1.2</v>
      </c>
    </row>
    <row r="114" spans="1:13" ht="15.75" customHeight="1" x14ac:dyDescent="0.25">
      <c r="A114" s="145" t="s">
        <v>185</v>
      </c>
      <c r="B114" s="146"/>
      <c r="C114" s="147"/>
      <c r="D114" s="10" t="s">
        <v>18</v>
      </c>
      <c r="E114" s="10" t="s">
        <v>19</v>
      </c>
      <c r="F114" s="10"/>
      <c r="G114" s="162">
        <v>0.9</v>
      </c>
      <c r="H114" s="162"/>
      <c r="I114" s="162"/>
      <c r="J114" s="54"/>
      <c r="K114" s="54"/>
      <c r="L114" s="54"/>
      <c r="M114" s="14">
        <f>G114-(G114*C3/100)</f>
        <v>0.9</v>
      </c>
    </row>
    <row r="115" spans="1:13" ht="15.75" customHeight="1" x14ac:dyDescent="0.25">
      <c r="A115" s="145" t="s">
        <v>186</v>
      </c>
      <c r="B115" s="146"/>
      <c r="C115" s="147"/>
      <c r="D115" s="10" t="s">
        <v>18</v>
      </c>
      <c r="E115" s="10" t="s">
        <v>19</v>
      </c>
      <c r="F115" s="10"/>
      <c r="G115" s="162">
        <v>1.5</v>
      </c>
      <c r="H115" s="162"/>
      <c r="I115" s="162"/>
      <c r="J115" s="54"/>
      <c r="K115" s="54"/>
      <c r="L115" s="54"/>
      <c r="M115" s="14">
        <f>G115-(G115*C3/100)</f>
        <v>1.5</v>
      </c>
    </row>
    <row r="116" spans="1:13" x14ac:dyDescent="0.25">
      <c r="A116" s="145" t="s">
        <v>187</v>
      </c>
      <c r="B116" s="146"/>
      <c r="C116" s="147"/>
      <c r="D116" s="10" t="s">
        <v>18</v>
      </c>
      <c r="E116" s="10" t="s">
        <v>19</v>
      </c>
      <c r="F116" s="10"/>
      <c r="G116" s="162">
        <v>1.5</v>
      </c>
      <c r="H116" s="162"/>
      <c r="I116" s="162"/>
      <c r="J116" s="54"/>
      <c r="K116" s="54"/>
      <c r="L116" s="54"/>
      <c r="M116" s="14">
        <f>G116-(G116*C3/100)</f>
        <v>1.5</v>
      </c>
    </row>
    <row r="117" spans="1:13" ht="15.75" customHeight="1" x14ac:dyDescent="0.25">
      <c r="A117" s="145" t="s">
        <v>188</v>
      </c>
      <c r="B117" s="146"/>
      <c r="C117" s="147"/>
      <c r="D117" s="10" t="s">
        <v>18</v>
      </c>
      <c r="E117" s="10" t="s">
        <v>19</v>
      </c>
      <c r="F117" s="10"/>
      <c r="G117" s="162">
        <v>1.5</v>
      </c>
      <c r="H117" s="162"/>
      <c r="I117" s="162"/>
      <c r="J117" s="54"/>
      <c r="K117" s="54"/>
      <c r="L117" s="54"/>
      <c r="M117" s="14">
        <f>G117-(G117*C3/100)</f>
        <v>1.5</v>
      </c>
    </row>
    <row r="118" spans="1:13" ht="15.75" customHeight="1" x14ac:dyDescent="0.25">
      <c r="A118" s="145" t="s">
        <v>189</v>
      </c>
      <c r="B118" s="146"/>
      <c r="C118" s="147"/>
      <c r="D118" s="10" t="s">
        <v>18</v>
      </c>
      <c r="E118" s="10" t="s">
        <v>19</v>
      </c>
      <c r="F118" s="10"/>
      <c r="G118" s="162">
        <v>2</v>
      </c>
      <c r="H118" s="162"/>
      <c r="I118" s="162"/>
      <c r="J118" s="54"/>
      <c r="K118" s="54"/>
      <c r="L118" s="54"/>
      <c r="M118" s="14">
        <f>G118-(G118*C3/100)</f>
        <v>2</v>
      </c>
    </row>
    <row r="119" spans="1:13" ht="15.75" customHeight="1" x14ac:dyDescent="0.25">
      <c r="A119" s="145" t="s">
        <v>190</v>
      </c>
      <c r="B119" s="146"/>
      <c r="C119" s="147"/>
      <c r="D119" s="10" t="s">
        <v>18</v>
      </c>
      <c r="E119" s="10" t="s">
        <v>19</v>
      </c>
      <c r="F119" s="10"/>
      <c r="G119" s="162">
        <v>2</v>
      </c>
      <c r="H119" s="162"/>
      <c r="I119" s="162"/>
      <c r="J119" s="54"/>
      <c r="K119" s="54"/>
      <c r="L119" s="54"/>
      <c r="M119" s="14">
        <f>G119-(G119*C3/100)</f>
        <v>2</v>
      </c>
    </row>
    <row r="120" spans="1:13" ht="15.75" customHeight="1" x14ac:dyDescent="0.25">
      <c r="A120" s="145" t="s">
        <v>191</v>
      </c>
      <c r="B120" s="146"/>
      <c r="C120" s="147"/>
      <c r="D120" s="10" t="s">
        <v>18</v>
      </c>
      <c r="E120" s="10" t="s">
        <v>19</v>
      </c>
      <c r="F120" s="10"/>
      <c r="G120" s="163">
        <v>1.3</v>
      </c>
      <c r="H120" s="163"/>
      <c r="I120" s="163"/>
      <c r="J120" s="71"/>
      <c r="K120" s="71"/>
      <c r="L120" s="71"/>
      <c r="M120" s="14">
        <f>G120-(G120*C3/100)</f>
        <v>1.3</v>
      </c>
    </row>
    <row r="121" spans="1:13" ht="15.75" customHeight="1" x14ac:dyDescent="0.25">
      <c r="A121" s="20"/>
      <c r="B121" s="10"/>
      <c r="C121" s="22"/>
      <c r="D121" s="10"/>
      <c r="E121" s="10"/>
      <c r="F121" s="10"/>
      <c r="G121" s="216">
        <f>SUM(G112:I120)</f>
        <v>12.100000000000001</v>
      </c>
      <c r="H121" s="196"/>
      <c r="I121" s="196"/>
      <c r="J121" s="71"/>
      <c r="K121" s="71"/>
      <c r="L121" s="71"/>
      <c r="M121" s="18">
        <f>SUM(M112:M120)</f>
        <v>12.100000000000001</v>
      </c>
    </row>
    <row r="122" spans="1:13" ht="38.25" customHeight="1" x14ac:dyDescent="0.25">
      <c r="A122" s="145" t="s">
        <v>31</v>
      </c>
      <c r="B122" s="146"/>
      <c r="C122" s="147"/>
      <c r="D122" s="10" t="s">
        <v>14</v>
      </c>
      <c r="E122" s="10">
        <v>1</v>
      </c>
      <c r="F122" s="10" t="s">
        <v>15</v>
      </c>
      <c r="G122" s="214">
        <v>2000</v>
      </c>
      <c r="H122" s="214"/>
      <c r="I122" s="214"/>
      <c r="J122" s="71"/>
      <c r="K122" s="71"/>
      <c r="L122" s="71"/>
      <c r="M122" s="114">
        <f>G122-((G122*C2)/100)</f>
        <v>2000</v>
      </c>
    </row>
    <row r="123" spans="1:13" ht="15.75" customHeight="1" x14ac:dyDescent="0.25">
      <c r="A123" s="20"/>
      <c r="B123" s="10"/>
      <c r="C123" s="22"/>
      <c r="D123" s="10"/>
      <c r="E123" s="10"/>
      <c r="F123" s="10"/>
      <c r="G123" s="213">
        <f>G122</f>
        <v>2000</v>
      </c>
      <c r="H123" s="213"/>
      <c r="I123" s="213"/>
      <c r="J123" s="71"/>
      <c r="K123" s="71"/>
      <c r="L123" s="71"/>
      <c r="M123" s="46">
        <f>M122</f>
        <v>2000</v>
      </c>
    </row>
    <row r="124" spans="1:13" x14ac:dyDescent="0.25">
      <c r="A124" s="20"/>
      <c r="B124" s="10"/>
      <c r="C124" s="22"/>
      <c r="D124" s="23"/>
      <c r="E124" s="23"/>
      <c r="F124" s="23"/>
      <c r="G124" s="24"/>
      <c r="H124" s="42"/>
      <c r="I124" s="42"/>
      <c r="J124" s="211"/>
      <c r="K124" s="212"/>
      <c r="L124" s="212"/>
      <c r="M124" s="202"/>
    </row>
    <row r="125" spans="1:13" ht="80.25" customHeight="1" x14ac:dyDescent="0.25">
      <c r="A125" s="173" t="s">
        <v>42</v>
      </c>
      <c r="B125" s="174"/>
      <c r="C125" s="174"/>
      <c r="D125" s="174"/>
      <c r="E125" s="174"/>
      <c r="F125" s="215"/>
      <c r="G125" s="25" t="s">
        <v>43</v>
      </c>
      <c r="H125" s="26" t="s">
        <v>44</v>
      </c>
      <c r="I125" s="25" t="s">
        <v>45</v>
      </c>
      <c r="J125" s="71"/>
      <c r="K125" s="27" t="s">
        <v>46</v>
      </c>
      <c r="L125" s="27" t="s">
        <v>47</v>
      </c>
      <c r="M125" s="27" t="s">
        <v>48</v>
      </c>
    </row>
    <row r="126" spans="1:13" ht="31.5" x14ac:dyDescent="0.25">
      <c r="A126" s="145" t="s">
        <v>49</v>
      </c>
      <c r="B126" s="146"/>
      <c r="C126" s="147"/>
      <c r="D126" s="10" t="s">
        <v>14</v>
      </c>
      <c r="E126" s="10">
        <v>1</v>
      </c>
      <c r="F126" s="10" t="s">
        <v>15</v>
      </c>
      <c r="G126" s="73">
        <v>10940</v>
      </c>
      <c r="H126" s="88">
        <v>11600</v>
      </c>
      <c r="I126" s="89">
        <v>3700</v>
      </c>
      <c r="J126" s="54"/>
      <c r="K126" s="45">
        <f>G126-(G126*C2/100)</f>
        <v>10940</v>
      </c>
      <c r="L126" s="45">
        <f>H126-(H126*C2/100)</f>
        <v>11600</v>
      </c>
      <c r="M126" s="45">
        <f>I126-(I126*C2/100)</f>
        <v>3700</v>
      </c>
    </row>
    <row r="127" spans="1:13" ht="31.5" x14ac:dyDescent="0.25">
      <c r="A127" s="145" t="s">
        <v>50</v>
      </c>
      <c r="B127" s="146"/>
      <c r="C127" s="147"/>
      <c r="D127" s="10" t="s">
        <v>14</v>
      </c>
      <c r="E127" s="10">
        <v>1</v>
      </c>
      <c r="F127" s="10" t="s">
        <v>15</v>
      </c>
      <c r="G127" s="73">
        <v>14980</v>
      </c>
      <c r="H127" s="88">
        <v>19300</v>
      </c>
      <c r="I127" s="89">
        <v>5320</v>
      </c>
      <c r="J127" s="54"/>
      <c r="K127" s="45">
        <f>G127-(G127*C2/100)</f>
        <v>14980</v>
      </c>
      <c r="L127" s="45">
        <f>H127-(H127*C2/100)</f>
        <v>19300</v>
      </c>
      <c r="M127" s="45">
        <f>I127-(I127*C2/100)</f>
        <v>5320</v>
      </c>
    </row>
    <row r="128" spans="1:13" ht="31.5" x14ac:dyDescent="0.25">
      <c r="A128" s="145" t="s">
        <v>51</v>
      </c>
      <c r="B128" s="146"/>
      <c r="C128" s="147"/>
      <c r="D128" s="10" t="s">
        <v>14</v>
      </c>
      <c r="E128" s="10">
        <v>1</v>
      </c>
      <c r="F128" s="10" t="s">
        <v>15</v>
      </c>
      <c r="G128" s="73">
        <v>17500</v>
      </c>
      <c r="H128" s="88">
        <v>20010</v>
      </c>
      <c r="I128" s="89">
        <v>5630</v>
      </c>
      <c r="J128" s="54"/>
      <c r="K128" s="45">
        <f>G128-(G128*C2/100)</f>
        <v>17500</v>
      </c>
      <c r="L128" s="45">
        <f>H128-(H128*C2/100)</f>
        <v>20010</v>
      </c>
      <c r="M128" s="45">
        <f>I128-(I128*C2/100)</f>
        <v>5630</v>
      </c>
    </row>
    <row r="129" spans="1:13" ht="31.5" x14ac:dyDescent="0.25">
      <c r="A129" s="145" t="s">
        <v>52</v>
      </c>
      <c r="B129" s="146"/>
      <c r="C129" s="147"/>
      <c r="D129" s="10" t="s">
        <v>14</v>
      </c>
      <c r="E129" s="10">
        <v>1</v>
      </c>
      <c r="F129" s="10" t="s">
        <v>15</v>
      </c>
      <c r="G129" s="73">
        <v>24050</v>
      </c>
      <c r="H129" s="88">
        <v>29200</v>
      </c>
      <c r="I129" s="89">
        <v>7200</v>
      </c>
      <c r="J129" s="54"/>
      <c r="K129" s="45">
        <f>G129-(G129*C2/100)</f>
        <v>24050</v>
      </c>
      <c r="L129" s="45">
        <f>H129-(H129*C2/100)</f>
        <v>29200</v>
      </c>
      <c r="M129" s="45">
        <f>I129-(I129*C2/100)</f>
        <v>7200</v>
      </c>
    </row>
    <row r="130" spans="1:13" ht="31.5" x14ac:dyDescent="0.25">
      <c r="A130" s="145" t="s">
        <v>53</v>
      </c>
      <c r="B130" s="146"/>
      <c r="C130" s="147"/>
      <c r="D130" s="10" t="s">
        <v>14</v>
      </c>
      <c r="E130" s="10">
        <v>1</v>
      </c>
      <c r="F130" s="10" t="s">
        <v>15</v>
      </c>
      <c r="G130" s="73">
        <v>28770</v>
      </c>
      <c r="H130" s="88">
        <v>30750</v>
      </c>
      <c r="I130" s="89">
        <v>7730</v>
      </c>
      <c r="J130" s="54"/>
      <c r="K130" s="45">
        <f>G130-(G130*C2/100)</f>
        <v>28770</v>
      </c>
      <c r="L130" s="45">
        <f>H130-(H130*C2/100)</f>
        <v>30750</v>
      </c>
      <c r="M130" s="45">
        <f>I130-(I130*C2/100)</f>
        <v>7730</v>
      </c>
    </row>
    <row r="131" spans="1:13" ht="31.5" x14ac:dyDescent="0.25">
      <c r="A131" s="145" t="s">
        <v>54</v>
      </c>
      <c r="B131" s="146"/>
      <c r="C131" s="147"/>
      <c r="D131" s="10" t="s">
        <v>14</v>
      </c>
      <c r="E131" s="10">
        <v>1</v>
      </c>
      <c r="F131" s="10" t="s">
        <v>15</v>
      </c>
      <c r="G131" s="73">
        <v>32930</v>
      </c>
      <c r="H131" s="88">
        <v>38280</v>
      </c>
      <c r="I131" s="89">
        <v>9760</v>
      </c>
      <c r="J131" s="54"/>
      <c r="K131" s="45">
        <f>G131-(G131*C2/100)</f>
        <v>32930</v>
      </c>
      <c r="L131" s="45">
        <f>H131-(H131*C2/100)</f>
        <v>38280</v>
      </c>
      <c r="M131" s="45">
        <f>I131-(I131*C2/100)</f>
        <v>9760</v>
      </c>
    </row>
    <row r="132" spans="1:13" ht="31.5" x14ac:dyDescent="0.25">
      <c r="A132" s="145" t="s">
        <v>55</v>
      </c>
      <c r="B132" s="146"/>
      <c r="C132" s="147"/>
      <c r="D132" s="10" t="s">
        <v>14</v>
      </c>
      <c r="E132" s="10">
        <v>1</v>
      </c>
      <c r="F132" s="10" t="s">
        <v>15</v>
      </c>
      <c r="G132" s="73">
        <v>45070</v>
      </c>
      <c r="H132" s="88">
        <v>49520</v>
      </c>
      <c r="I132" s="89">
        <v>12550</v>
      </c>
      <c r="J132" s="54"/>
      <c r="K132" s="45">
        <f>G132-(G132*C2/100)</f>
        <v>45070</v>
      </c>
      <c r="L132" s="45">
        <f>H132-(H132*C2/100)</f>
        <v>49520</v>
      </c>
      <c r="M132" s="45">
        <f>I132-(I132*C2/100)</f>
        <v>12550</v>
      </c>
    </row>
    <row r="133" spans="1:13" ht="31.5" x14ac:dyDescent="0.25">
      <c r="A133" s="145" t="s">
        <v>56</v>
      </c>
      <c r="B133" s="146"/>
      <c r="C133" s="147"/>
      <c r="D133" s="10" t="s">
        <v>14</v>
      </c>
      <c r="E133" s="10">
        <v>1</v>
      </c>
      <c r="F133" s="10" t="s">
        <v>15</v>
      </c>
      <c r="G133" s="73">
        <v>53940</v>
      </c>
      <c r="H133" s="88">
        <v>66420</v>
      </c>
      <c r="I133" s="89">
        <v>13590</v>
      </c>
      <c r="J133" s="54"/>
      <c r="K133" s="45">
        <f>G133-(G133*C2/100)</f>
        <v>53940</v>
      </c>
      <c r="L133" s="45">
        <f>H133-(H133*C2/100)</f>
        <v>66420</v>
      </c>
      <c r="M133" s="45">
        <f>I133-(I133*C2/100)</f>
        <v>13590</v>
      </c>
    </row>
    <row r="134" spans="1:13" ht="31.5" x14ac:dyDescent="0.25">
      <c r="A134" s="145" t="s">
        <v>57</v>
      </c>
      <c r="B134" s="146"/>
      <c r="C134" s="147"/>
      <c r="D134" s="10" t="s">
        <v>14</v>
      </c>
      <c r="E134" s="10">
        <v>1</v>
      </c>
      <c r="F134" s="10" t="s">
        <v>15</v>
      </c>
      <c r="G134" s="73">
        <v>56050</v>
      </c>
      <c r="H134" s="88">
        <v>80390</v>
      </c>
      <c r="I134" s="89">
        <v>14480</v>
      </c>
      <c r="J134" s="54"/>
      <c r="K134" s="45">
        <f>G134-(G134*C2/100)</f>
        <v>56050</v>
      </c>
      <c r="L134" s="45">
        <f>H134-(H134*C2/100)</f>
        <v>80390</v>
      </c>
      <c r="M134" s="45">
        <f>I134-(I134*C2/100)</f>
        <v>14480</v>
      </c>
    </row>
    <row r="135" spans="1:13" ht="31.5" x14ac:dyDescent="0.25">
      <c r="A135" s="145" t="s">
        <v>58</v>
      </c>
      <c r="B135" s="146"/>
      <c r="C135" s="147"/>
      <c r="D135" s="10" t="s">
        <v>14</v>
      </c>
      <c r="E135" s="10">
        <v>1</v>
      </c>
      <c r="F135" s="10" t="s">
        <v>15</v>
      </c>
      <c r="G135" s="73">
        <v>58460</v>
      </c>
      <c r="H135" s="88">
        <v>92580</v>
      </c>
      <c r="I135" s="89">
        <v>16360</v>
      </c>
      <c r="J135" s="54"/>
      <c r="K135" s="45">
        <f>G135-(G135*C2/100)</f>
        <v>58460</v>
      </c>
      <c r="L135" s="45">
        <f>H135-(H135*C2/100)</f>
        <v>92580</v>
      </c>
      <c r="M135" s="45">
        <f>I135-(I135*C2/100)</f>
        <v>16360</v>
      </c>
    </row>
    <row r="136" spans="1:13" ht="31.5" x14ac:dyDescent="0.25">
      <c r="A136" s="145" t="s">
        <v>59</v>
      </c>
      <c r="B136" s="146"/>
      <c r="C136" s="147"/>
      <c r="D136" s="10" t="s">
        <v>14</v>
      </c>
      <c r="E136" s="10">
        <v>1</v>
      </c>
      <c r="F136" s="10" t="s">
        <v>15</v>
      </c>
      <c r="G136" s="73">
        <v>70640</v>
      </c>
      <c r="H136" s="88">
        <v>116930</v>
      </c>
      <c r="I136" s="89">
        <v>17750</v>
      </c>
      <c r="J136" s="54"/>
      <c r="K136" s="45">
        <f>G136-(G136*C2/100)</f>
        <v>70640</v>
      </c>
      <c r="L136" s="45">
        <f>H136-(H136*C2/100)</f>
        <v>116930</v>
      </c>
      <c r="M136" s="45">
        <f>I136-(I136*C2/100)</f>
        <v>17750</v>
      </c>
    </row>
    <row r="137" spans="1:13" ht="31.5" x14ac:dyDescent="0.25">
      <c r="A137" s="145" t="s">
        <v>60</v>
      </c>
      <c r="B137" s="146"/>
      <c r="C137" s="147"/>
      <c r="D137" s="10" t="s">
        <v>14</v>
      </c>
      <c r="E137" s="10">
        <v>1</v>
      </c>
      <c r="F137" s="10" t="s">
        <v>15</v>
      </c>
      <c r="G137" s="73">
        <v>118510</v>
      </c>
      <c r="H137" s="88">
        <v>165630</v>
      </c>
      <c r="I137" s="89">
        <v>19830</v>
      </c>
      <c r="J137" s="54"/>
      <c r="K137" s="45">
        <f>G137-(G137*C2/100)</f>
        <v>118510</v>
      </c>
      <c r="L137" s="45">
        <f>H137-(H137*C2/100)</f>
        <v>165630</v>
      </c>
      <c r="M137" s="45">
        <f>I137-(I137*C2/100)</f>
        <v>19830</v>
      </c>
    </row>
    <row r="138" spans="1:13" ht="31.5" x14ac:dyDescent="0.25">
      <c r="A138" s="145" t="s">
        <v>61</v>
      </c>
      <c r="B138" s="146"/>
      <c r="C138" s="147"/>
      <c r="D138" s="10" t="s">
        <v>14</v>
      </c>
      <c r="E138" s="10">
        <v>1</v>
      </c>
      <c r="F138" s="10" t="s">
        <v>15</v>
      </c>
      <c r="G138" s="73">
        <v>141270</v>
      </c>
      <c r="H138" s="88">
        <v>211910</v>
      </c>
      <c r="I138" s="89">
        <v>22320</v>
      </c>
      <c r="J138" s="54"/>
      <c r="K138" s="45">
        <f>G138-(G138*C2/100)</f>
        <v>141270</v>
      </c>
      <c r="L138" s="45">
        <f>H138-(H138*C2/100)</f>
        <v>211910</v>
      </c>
      <c r="M138" s="45">
        <f>I138-(I138*C2/100)</f>
        <v>22320</v>
      </c>
    </row>
    <row r="139" spans="1:13" ht="31.5" x14ac:dyDescent="0.25">
      <c r="A139" s="145" t="s">
        <v>62</v>
      </c>
      <c r="B139" s="146"/>
      <c r="C139" s="147"/>
      <c r="D139" s="10" t="s">
        <v>14</v>
      </c>
      <c r="E139" s="10">
        <v>1</v>
      </c>
      <c r="F139" s="10" t="s">
        <v>15</v>
      </c>
      <c r="G139" s="73">
        <v>187560</v>
      </c>
      <c r="H139" s="88">
        <v>282560</v>
      </c>
      <c r="I139" s="89">
        <v>28970</v>
      </c>
      <c r="J139" s="54"/>
      <c r="K139" s="45">
        <f>G139-(G139*C2/100)</f>
        <v>187560</v>
      </c>
      <c r="L139" s="45">
        <f>H139-(H139*C2/100)</f>
        <v>282560</v>
      </c>
      <c r="M139" s="45">
        <f>I139-(I139*C2/100)</f>
        <v>28970</v>
      </c>
    </row>
    <row r="140" spans="1:13" ht="31.5" x14ac:dyDescent="0.25">
      <c r="A140" s="145" t="s">
        <v>63</v>
      </c>
      <c r="B140" s="146"/>
      <c r="C140" s="147"/>
      <c r="D140" s="10" t="s">
        <v>14</v>
      </c>
      <c r="E140" s="10">
        <v>1</v>
      </c>
      <c r="F140" s="10" t="s">
        <v>15</v>
      </c>
      <c r="G140" s="73">
        <v>236260</v>
      </c>
      <c r="H140" s="88">
        <v>355620</v>
      </c>
      <c r="I140" s="89">
        <v>32710</v>
      </c>
      <c r="J140" s="54"/>
      <c r="K140" s="45">
        <f>G140-(G140*C2/100)</f>
        <v>236260</v>
      </c>
      <c r="L140" s="45">
        <f>H140-(H140*C2/100)</f>
        <v>355620</v>
      </c>
      <c r="M140" s="45">
        <f>I140-(I140*C2/100)</f>
        <v>32710</v>
      </c>
    </row>
    <row r="141" spans="1:13" ht="25.5" customHeight="1" x14ac:dyDescent="0.25">
      <c r="D141" s="57"/>
      <c r="E141" s="57"/>
      <c r="F141" s="57"/>
      <c r="G141" s="74">
        <f>SUM(G126:G140)</f>
        <v>1096930</v>
      </c>
      <c r="H141" s="75">
        <f>SUM(H126:H140)</f>
        <v>1570700</v>
      </c>
      <c r="I141" s="74">
        <f>SUM(I126:I140)</f>
        <v>217900</v>
      </c>
      <c r="J141" s="72"/>
      <c r="K141" s="46">
        <f>SUM(K126:K140)</f>
        <v>1096930</v>
      </c>
      <c r="L141" s="46">
        <f>SUM(L126:L140)</f>
        <v>1570700</v>
      </c>
      <c r="M141" s="46">
        <f>SUM(M126:M140)</f>
        <v>217900</v>
      </c>
    </row>
    <row r="142" spans="1:13" ht="23.25" customHeight="1" x14ac:dyDescent="0.25">
      <c r="A142" s="148" t="s">
        <v>41</v>
      </c>
      <c r="B142" s="148"/>
      <c r="C142" s="148"/>
      <c r="D142" s="148"/>
      <c r="E142" s="148"/>
      <c r="F142" s="148"/>
      <c r="G142" s="219"/>
      <c r="H142" s="175"/>
      <c r="I142" s="200"/>
      <c r="J142" s="217"/>
      <c r="K142" s="218"/>
      <c r="L142" s="218"/>
      <c r="M142" s="202"/>
    </row>
    <row r="143" spans="1:13" x14ac:dyDescent="0.25">
      <c r="A143" s="145" t="s">
        <v>64</v>
      </c>
      <c r="B143" s="146"/>
      <c r="C143" s="147"/>
      <c r="D143" s="62" t="s">
        <v>18</v>
      </c>
      <c r="E143" s="62" t="s">
        <v>19</v>
      </c>
      <c r="F143" s="62"/>
      <c r="G143" s="152">
        <v>0.5</v>
      </c>
      <c r="H143" s="152"/>
      <c r="I143" s="152"/>
      <c r="J143" s="54"/>
      <c r="K143" s="76"/>
      <c r="L143" s="76"/>
      <c r="M143" s="14">
        <f>G143-(G143*C3/100)</f>
        <v>0.5</v>
      </c>
    </row>
    <row r="144" spans="1:13" ht="27" customHeight="1" x14ac:dyDescent="0.25">
      <c r="A144" s="145" t="s">
        <v>192</v>
      </c>
      <c r="B144" s="146"/>
      <c r="C144" s="147"/>
      <c r="D144" s="10" t="s">
        <v>18</v>
      </c>
      <c r="E144" s="10" t="s">
        <v>19</v>
      </c>
      <c r="F144" s="10"/>
      <c r="G144" s="224">
        <v>1.5</v>
      </c>
      <c r="H144" s="224"/>
      <c r="I144" s="224"/>
      <c r="J144" s="54"/>
      <c r="K144" s="76"/>
      <c r="L144" s="76"/>
      <c r="M144" s="14">
        <f>G144-(G144*C3/100)</f>
        <v>1.5</v>
      </c>
    </row>
    <row r="145" spans="1:13" x14ac:dyDescent="0.25">
      <c r="A145" s="145" t="s">
        <v>65</v>
      </c>
      <c r="B145" s="146"/>
      <c r="C145" s="147"/>
      <c r="D145" s="10" t="s">
        <v>18</v>
      </c>
      <c r="E145" s="10" t="s">
        <v>19</v>
      </c>
      <c r="F145" s="10"/>
      <c r="G145" s="224">
        <v>0.8</v>
      </c>
      <c r="H145" s="224"/>
      <c r="I145" s="224"/>
      <c r="J145" s="54"/>
      <c r="K145" s="76"/>
      <c r="L145" s="76"/>
      <c r="M145" s="14">
        <f>G145-(G145*C3/100)</f>
        <v>0.8</v>
      </c>
    </row>
    <row r="146" spans="1:13" x14ac:dyDescent="0.25">
      <c r="A146" s="145" t="s">
        <v>66</v>
      </c>
      <c r="B146" s="146"/>
      <c r="C146" s="147"/>
      <c r="D146" s="10" t="s">
        <v>18</v>
      </c>
      <c r="E146" s="10" t="s">
        <v>19</v>
      </c>
      <c r="F146" s="10"/>
      <c r="G146" s="152">
        <v>0.5</v>
      </c>
      <c r="H146" s="152"/>
      <c r="I146" s="152"/>
      <c r="J146" s="54"/>
      <c r="K146" s="76"/>
      <c r="L146" s="76"/>
      <c r="M146" s="14">
        <f>G146-(G146*C3/100)</f>
        <v>0.5</v>
      </c>
    </row>
    <row r="147" spans="1:13" x14ac:dyDescent="0.25">
      <c r="A147" s="145" t="s">
        <v>193</v>
      </c>
      <c r="B147" s="146"/>
      <c r="C147" s="147"/>
      <c r="D147" s="10" t="s">
        <v>18</v>
      </c>
      <c r="E147" s="10" t="s">
        <v>19</v>
      </c>
      <c r="F147" s="10"/>
      <c r="G147" s="152">
        <v>0.3</v>
      </c>
      <c r="H147" s="152"/>
      <c r="I147" s="152"/>
      <c r="J147" s="54"/>
      <c r="K147" s="76"/>
      <c r="L147" s="76"/>
      <c r="M147" s="14">
        <f>G147-(G147*C3/100)</f>
        <v>0.3</v>
      </c>
    </row>
    <row r="148" spans="1:13" x14ac:dyDescent="0.25">
      <c r="A148" s="145"/>
      <c r="B148" s="146"/>
      <c r="C148" s="147"/>
      <c r="D148" s="10"/>
      <c r="E148" s="10"/>
      <c r="F148" s="10"/>
      <c r="G148" s="216">
        <f>SUM(G143:I147)</f>
        <v>3.5999999999999996</v>
      </c>
      <c r="H148" s="220"/>
      <c r="I148" s="220"/>
      <c r="J148" s="54"/>
      <c r="K148" s="76"/>
      <c r="L148" s="76"/>
      <c r="M148" s="18">
        <f>SUM(M143:M147)</f>
        <v>3.5999999999999996</v>
      </c>
    </row>
    <row r="149" spans="1:13" ht="41.25" customHeight="1" x14ac:dyDescent="0.25">
      <c r="A149" s="131" t="s">
        <v>194</v>
      </c>
      <c r="B149" s="131"/>
      <c r="C149" s="131"/>
      <c r="D149" s="13" t="s">
        <v>14</v>
      </c>
      <c r="E149" s="13">
        <v>1</v>
      </c>
      <c r="F149" s="13" t="s">
        <v>15</v>
      </c>
      <c r="G149" s="221">
        <v>4000</v>
      </c>
      <c r="H149" s="221"/>
      <c r="I149" s="222"/>
      <c r="J149" s="56"/>
      <c r="K149" s="54"/>
      <c r="L149" s="55"/>
      <c r="M149" s="77">
        <f>G149-((G149*C2)/100)</f>
        <v>4000</v>
      </c>
    </row>
    <row r="150" spans="1:13" ht="44.25" customHeight="1" x14ac:dyDescent="0.25">
      <c r="A150" s="131" t="s">
        <v>31</v>
      </c>
      <c r="B150" s="131"/>
      <c r="C150" s="131"/>
      <c r="D150" s="13" t="s">
        <v>14</v>
      </c>
      <c r="E150" s="13">
        <v>1</v>
      </c>
      <c r="F150" s="13" t="s">
        <v>15</v>
      </c>
      <c r="G150" s="221">
        <v>1600</v>
      </c>
      <c r="H150" s="221"/>
      <c r="I150" s="222"/>
      <c r="J150" s="56"/>
      <c r="K150" s="54"/>
      <c r="L150" s="55"/>
      <c r="M150" s="77">
        <f>G150-((G150*C2)/100)</f>
        <v>1600</v>
      </c>
    </row>
    <row r="151" spans="1:13" x14ac:dyDescent="0.25">
      <c r="A151" s="20"/>
      <c r="B151" s="10"/>
      <c r="C151" s="22"/>
      <c r="D151" s="10"/>
      <c r="E151" s="10"/>
      <c r="F151" s="10"/>
      <c r="G151" s="213">
        <f>SUM(G149:I150)</f>
        <v>5600</v>
      </c>
      <c r="H151" s="213"/>
      <c r="I151" s="225"/>
      <c r="J151" s="51"/>
      <c r="K151" s="52"/>
      <c r="L151" s="53"/>
      <c r="M151" s="47">
        <f>SUM(M149:M150)</f>
        <v>5600</v>
      </c>
    </row>
    <row r="152" spans="1:13" ht="15.75" customHeight="1" x14ac:dyDescent="0.25">
      <c r="A152" s="145"/>
      <c r="B152" s="146"/>
      <c r="C152" s="147"/>
      <c r="D152" s="34"/>
      <c r="E152" s="34"/>
      <c r="F152" s="34"/>
      <c r="G152" s="34"/>
      <c r="H152" s="34"/>
      <c r="I152" s="35"/>
      <c r="J152" s="223"/>
      <c r="K152" s="212"/>
      <c r="L152" s="212"/>
      <c r="M152" s="202"/>
    </row>
    <row r="153" spans="1:13" ht="102" customHeight="1" x14ac:dyDescent="0.25">
      <c r="A153" s="173" t="s">
        <v>67</v>
      </c>
      <c r="B153" s="174"/>
      <c r="C153" s="174"/>
      <c r="D153" s="174"/>
      <c r="E153" s="174"/>
      <c r="F153" s="215"/>
      <c r="G153" s="29" t="s">
        <v>69</v>
      </c>
      <c r="H153" s="29" t="s">
        <v>70</v>
      </c>
      <c r="I153" s="78"/>
      <c r="J153" s="8"/>
      <c r="K153" s="8"/>
      <c r="L153" s="27" t="s">
        <v>72</v>
      </c>
      <c r="M153" s="27" t="s">
        <v>73</v>
      </c>
    </row>
    <row r="154" spans="1:13" ht="21" customHeight="1" x14ac:dyDescent="0.25">
      <c r="A154" s="173" t="s">
        <v>68</v>
      </c>
      <c r="B154" s="174"/>
      <c r="C154" s="215"/>
      <c r="D154" s="226"/>
      <c r="E154" s="174"/>
      <c r="F154" s="174"/>
      <c r="G154" s="174"/>
      <c r="H154" s="174"/>
      <c r="I154" s="227"/>
      <c r="J154" s="227"/>
      <c r="K154" s="227"/>
      <c r="L154" s="174"/>
      <c r="M154" s="215"/>
    </row>
    <row r="155" spans="1:13" ht="33" customHeight="1" x14ac:dyDescent="0.25">
      <c r="A155" s="145" t="s">
        <v>74</v>
      </c>
      <c r="B155" s="146"/>
      <c r="C155" s="147"/>
      <c r="D155" s="10" t="s">
        <v>14</v>
      </c>
      <c r="E155" s="10">
        <v>1</v>
      </c>
      <c r="F155" s="10" t="s">
        <v>15</v>
      </c>
      <c r="G155" s="64">
        <v>11550</v>
      </c>
      <c r="H155" s="64">
        <v>1155</v>
      </c>
      <c r="I155" s="80"/>
      <c r="J155" s="71"/>
      <c r="K155" s="81"/>
      <c r="L155" s="48">
        <f>G155-((G155*C2)/100)</f>
        <v>11550</v>
      </c>
      <c r="M155" s="45">
        <f>H155-((H155*C2)/100)</f>
        <v>1155</v>
      </c>
    </row>
    <row r="156" spans="1:13" ht="31.5" x14ac:dyDescent="0.25">
      <c r="A156" s="145" t="s">
        <v>75</v>
      </c>
      <c r="B156" s="146"/>
      <c r="C156" s="147"/>
      <c r="D156" s="10" t="s">
        <v>14</v>
      </c>
      <c r="E156" s="10">
        <v>1</v>
      </c>
      <c r="F156" s="10" t="s">
        <v>15</v>
      </c>
      <c r="G156" s="64">
        <v>13860</v>
      </c>
      <c r="H156" s="64">
        <v>1260</v>
      </c>
      <c r="I156" s="80"/>
      <c r="J156" s="54"/>
      <c r="K156" s="55"/>
      <c r="L156" s="48">
        <f>G156-((G156*C2)/100)</f>
        <v>13860</v>
      </c>
      <c r="M156" s="45">
        <f>H156-((H156*C2)/100)</f>
        <v>1260</v>
      </c>
    </row>
    <row r="157" spans="1:13" ht="31.5" x14ac:dyDescent="0.25">
      <c r="A157" s="145" t="s">
        <v>76</v>
      </c>
      <c r="B157" s="146"/>
      <c r="C157" s="147"/>
      <c r="D157" s="10" t="s">
        <v>14</v>
      </c>
      <c r="E157" s="10">
        <v>1</v>
      </c>
      <c r="F157" s="10" t="s">
        <v>15</v>
      </c>
      <c r="G157" s="64">
        <v>20790</v>
      </c>
      <c r="H157" s="64">
        <v>1470</v>
      </c>
      <c r="I157" s="80"/>
      <c r="J157" s="54"/>
      <c r="K157" s="55"/>
      <c r="L157" s="48">
        <f>G157-((G157*C2)/100)</f>
        <v>20790</v>
      </c>
      <c r="M157" s="45">
        <f>H157-((H157*C2)/100)</f>
        <v>1470</v>
      </c>
    </row>
    <row r="158" spans="1:13" ht="31.5" x14ac:dyDescent="0.25">
      <c r="A158" s="145" t="s">
        <v>77</v>
      </c>
      <c r="B158" s="146"/>
      <c r="C158" s="147"/>
      <c r="D158" s="10" t="s">
        <v>14</v>
      </c>
      <c r="E158" s="10">
        <v>1</v>
      </c>
      <c r="F158" s="10" t="s">
        <v>15</v>
      </c>
      <c r="G158" s="64">
        <v>22620</v>
      </c>
      <c r="H158" s="64">
        <v>1365</v>
      </c>
      <c r="I158" s="80"/>
      <c r="J158" s="54"/>
      <c r="K158" s="55"/>
      <c r="L158" s="48">
        <f>G158-((G158*C2)/100)</f>
        <v>22620</v>
      </c>
      <c r="M158" s="45">
        <f>H158-((H158*C2)/100)</f>
        <v>1365</v>
      </c>
    </row>
    <row r="159" spans="1:13" ht="31.5" x14ac:dyDescent="0.25">
      <c r="A159" s="145" t="s">
        <v>78</v>
      </c>
      <c r="B159" s="146"/>
      <c r="C159" s="147"/>
      <c r="D159" s="10" t="s">
        <v>14</v>
      </c>
      <c r="E159" s="10">
        <v>1</v>
      </c>
      <c r="F159" s="10" t="s">
        <v>15</v>
      </c>
      <c r="G159" s="64">
        <v>28880</v>
      </c>
      <c r="H159" s="64">
        <v>1470</v>
      </c>
      <c r="I159" s="80"/>
      <c r="J159" s="54"/>
      <c r="K159" s="55"/>
      <c r="L159" s="48">
        <f>G159-((G159*C2)/100)</f>
        <v>28880</v>
      </c>
      <c r="M159" s="45">
        <f>H159-((H159*C2)/100)</f>
        <v>1470</v>
      </c>
    </row>
    <row r="160" spans="1:13" ht="31.5" x14ac:dyDescent="0.25">
      <c r="A160" s="145" t="s">
        <v>79</v>
      </c>
      <c r="B160" s="146"/>
      <c r="C160" s="147"/>
      <c r="D160" s="10" t="s">
        <v>14</v>
      </c>
      <c r="E160" s="10">
        <v>1</v>
      </c>
      <c r="F160" s="10" t="s">
        <v>15</v>
      </c>
      <c r="G160" s="64">
        <v>34650</v>
      </c>
      <c r="H160" s="64">
        <v>1575</v>
      </c>
      <c r="I160" s="80"/>
      <c r="J160" s="54"/>
      <c r="K160" s="55"/>
      <c r="L160" s="48">
        <f>G160-((G160*C2)/100)</f>
        <v>34650</v>
      </c>
      <c r="M160" s="45">
        <f>H160-((H160*C2)/100)</f>
        <v>1575</v>
      </c>
    </row>
    <row r="161" spans="1:13" ht="31.5" x14ac:dyDescent="0.25">
      <c r="A161" s="145" t="s">
        <v>80</v>
      </c>
      <c r="B161" s="146"/>
      <c r="C161" s="147"/>
      <c r="D161" s="10" t="s">
        <v>14</v>
      </c>
      <c r="E161" s="10">
        <v>1</v>
      </c>
      <c r="F161" s="10" t="s">
        <v>15</v>
      </c>
      <c r="G161" s="64">
        <v>34650</v>
      </c>
      <c r="H161" s="64">
        <v>1680</v>
      </c>
      <c r="I161" s="80"/>
      <c r="J161" s="54"/>
      <c r="K161" s="55"/>
      <c r="L161" s="48">
        <f>G161-((G161*C2)/100)</f>
        <v>34650</v>
      </c>
      <c r="M161" s="45">
        <f>H161-((H161*C2)/100)</f>
        <v>1680</v>
      </c>
    </row>
    <row r="162" spans="1:13" ht="31.5" x14ac:dyDescent="0.25">
      <c r="A162" s="145" t="s">
        <v>81</v>
      </c>
      <c r="B162" s="146"/>
      <c r="C162" s="147"/>
      <c r="D162" s="10" t="s">
        <v>14</v>
      </c>
      <c r="E162" s="10">
        <v>1</v>
      </c>
      <c r="F162" s="10" t="s">
        <v>15</v>
      </c>
      <c r="G162" s="64">
        <v>36960</v>
      </c>
      <c r="H162" s="64">
        <v>1785</v>
      </c>
      <c r="I162" s="80"/>
      <c r="J162" s="54"/>
      <c r="K162" s="55"/>
      <c r="L162" s="48">
        <f>G162-((G162*C2)/100)</f>
        <v>36960</v>
      </c>
      <c r="M162" s="45">
        <f>H162-((H162*C2)/100)</f>
        <v>1785</v>
      </c>
    </row>
    <row r="163" spans="1:13" ht="31.5" x14ac:dyDescent="0.25">
      <c r="A163" s="145" t="s">
        <v>82</v>
      </c>
      <c r="B163" s="146"/>
      <c r="C163" s="147"/>
      <c r="D163" s="10" t="s">
        <v>14</v>
      </c>
      <c r="E163" s="10">
        <v>1</v>
      </c>
      <c r="F163" s="10" t="s">
        <v>15</v>
      </c>
      <c r="G163" s="64">
        <v>40430</v>
      </c>
      <c r="H163" s="64">
        <v>1890</v>
      </c>
      <c r="I163" s="80"/>
      <c r="J163" s="54"/>
      <c r="K163" s="55"/>
      <c r="L163" s="48">
        <f>G163-((G163*C2)/100)</f>
        <v>40430</v>
      </c>
      <c r="M163" s="45">
        <f>H163-((H163*C2)/100)</f>
        <v>1890</v>
      </c>
    </row>
    <row r="164" spans="1:13" ht="31.5" x14ac:dyDescent="0.25">
      <c r="A164" s="145" t="s">
        <v>83</v>
      </c>
      <c r="B164" s="146"/>
      <c r="C164" s="147"/>
      <c r="D164" s="10" t="s">
        <v>14</v>
      </c>
      <c r="E164" s="10">
        <v>1</v>
      </c>
      <c r="F164" s="10" t="s">
        <v>15</v>
      </c>
      <c r="G164" s="64">
        <v>46780</v>
      </c>
      <c r="H164" s="64">
        <v>1785</v>
      </c>
      <c r="I164" s="80"/>
      <c r="J164" s="54"/>
      <c r="K164" s="55"/>
      <c r="L164" s="48">
        <f>G164-((G164*C2)/100)</f>
        <v>46780</v>
      </c>
      <c r="M164" s="45">
        <f>H164-((H164*C2)/100)</f>
        <v>1785</v>
      </c>
    </row>
    <row r="165" spans="1:13" ht="31.5" x14ac:dyDescent="0.25">
      <c r="A165" s="145" t="s">
        <v>84</v>
      </c>
      <c r="B165" s="146"/>
      <c r="C165" s="147"/>
      <c r="D165" s="10" t="s">
        <v>14</v>
      </c>
      <c r="E165" s="10">
        <v>1</v>
      </c>
      <c r="F165" s="10" t="s">
        <v>15</v>
      </c>
      <c r="G165" s="64">
        <v>51980</v>
      </c>
      <c r="H165" s="64">
        <v>2310</v>
      </c>
      <c r="I165" s="80"/>
      <c r="J165" s="54"/>
      <c r="K165" s="55"/>
      <c r="L165" s="48">
        <f>G165-((G165*C2)/100)</f>
        <v>51980</v>
      </c>
      <c r="M165" s="45">
        <f>H165-((H165*C2)/100)</f>
        <v>2310</v>
      </c>
    </row>
    <row r="166" spans="1:13" ht="31.5" x14ac:dyDescent="0.25">
      <c r="A166" s="145" t="s">
        <v>85</v>
      </c>
      <c r="B166" s="146"/>
      <c r="C166" s="147"/>
      <c r="D166" s="10" t="s">
        <v>14</v>
      </c>
      <c r="E166" s="10">
        <v>1</v>
      </c>
      <c r="F166" s="10" t="s">
        <v>15</v>
      </c>
      <c r="G166" s="64">
        <v>55440</v>
      </c>
      <c r="H166" s="64">
        <v>2520</v>
      </c>
      <c r="I166" s="80"/>
      <c r="J166" s="54"/>
      <c r="K166" s="55"/>
      <c r="L166" s="48">
        <f>G166-((G166*C2)/100)</f>
        <v>55440</v>
      </c>
      <c r="M166" s="45">
        <f>H166-((H166*C2)/100)</f>
        <v>2520</v>
      </c>
    </row>
    <row r="167" spans="1:13" ht="31.5" x14ac:dyDescent="0.25">
      <c r="A167" s="145" t="s">
        <v>86</v>
      </c>
      <c r="B167" s="146"/>
      <c r="C167" s="147"/>
      <c r="D167" s="10" t="s">
        <v>14</v>
      </c>
      <c r="E167" s="10">
        <v>1</v>
      </c>
      <c r="F167" s="10" t="s">
        <v>15</v>
      </c>
      <c r="G167" s="64">
        <v>84320</v>
      </c>
      <c r="H167" s="64">
        <v>2730</v>
      </c>
      <c r="I167" s="80"/>
      <c r="J167" s="54"/>
      <c r="K167" s="55"/>
      <c r="L167" s="48">
        <f>G167-((G167*C2)/100)</f>
        <v>84320</v>
      </c>
      <c r="M167" s="45">
        <f>H167-((H167*C2)/100)</f>
        <v>2730</v>
      </c>
    </row>
    <row r="168" spans="1:13" ht="31.5" x14ac:dyDescent="0.25">
      <c r="A168" s="145" t="s">
        <v>87</v>
      </c>
      <c r="B168" s="146"/>
      <c r="C168" s="147"/>
      <c r="D168" s="10" t="s">
        <v>14</v>
      </c>
      <c r="E168" s="10">
        <v>1</v>
      </c>
      <c r="F168" s="10" t="s">
        <v>15</v>
      </c>
      <c r="G168" s="64">
        <v>95870</v>
      </c>
      <c r="H168" s="64">
        <v>3465</v>
      </c>
      <c r="I168" s="80"/>
      <c r="J168" s="54"/>
      <c r="K168" s="55"/>
      <c r="L168" s="48">
        <f>G168-((G168*C2)/100)</f>
        <v>95870</v>
      </c>
      <c r="M168" s="45">
        <f>H168-((H168*C2)/100)</f>
        <v>3465</v>
      </c>
    </row>
    <row r="169" spans="1:13" ht="31.5" x14ac:dyDescent="0.25">
      <c r="A169" s="145" t="s">
        <v>88</v>
      </c>
      <c r="B169" s="146"/>
      <c r="C169" s="147"/>
      <c r="D169" s="10" t="s">
        <v>14</v>
      </c>
      <c r="E169" s="10">
        <v>1</v>
      </c>
      <c r="F169" s="10" t="s">
        <v>15</v>
      </c>
      <c r="G169" s="64">
        <v>107420</v>
      </c>
      <c r="H169" s="64">
        <v>3465</v>
      </c>
      <c r="I169" s="80"/>
      <c r="J169" s="54"/>
      <c r="K169" s="55"/>
      <c r="L169" s="48">
        <f>G169-((G169*C2)/100)</f>
        <v>107420</v>
      </c>
      <c r="M169" s="45">
        <f>H169-((H169*C2)/100)</f>
        <v>3465</v>
      </c>
    </row>
    <row r="170" spans="1:13" ht="31.5" x14ac:dyDescent="0.25">
      <c r="A170" s="145" t="s">
        <v>89</v>
      </c>
      <c r="B170" s="146"/>
      <c r="C170" s="147"/>
      <c r="D170" s="10" t="s">
        <v>14</v>
      </c>
      <c r="E170" s="10">
        <v>1</v>
      </c>
      <c r="F170" s="10" t="s">
        <v>15</v>
      </c>
      <c r="G170" s="64">
        <v>118970</v>
      </c>
      <c r="H170" s="64">
        <v>3990</v>
      </c>
      <c r="I170" s="80"/>
      <c r="J170" s="54"/>
      <c r="K170" s="55"/>
      <c r="L170" s="48">
        <f>G170-((G170*C2)/100)</f>
        <v>118970</v>
      </c>
      <c r="M170" s="45">
        <f>H170-((H170*C2)/100)</f>
        <v>3990</v>
      </c>
    </row>
    <row r="171" spans="1:13" ht="31.5" x14ac:dyDescent="0.25">
      <c r="A171" s="145" t="s">
        <v>90</v>
      </c>
      <c r="B171" s="146"/>
      <c r="C171" s="147"/>
      <c r="D171" s="10" t="s">
        <v>14</v>
      </c>
      <c r="E171" s="10">
        <v>1</v>
      </c>
      <c r="F171" s="10" t="s">
        <v>15</v>
      </c>
      <c r="G171" s="64">
        <v>129360</v>
      </c>
      <c r="H171" s="64">
        <v>4620</v>
      </c>
      <c r="I171" s="80"/>
      <c r="J171" s="54"/>
      <c r="K171" s="55"/>
      <c r="L171" s="48">
        <f>G171-((G171*C2)/100)</f>
        <v>129360</v>
      </c>
      <c r="M171" s="45">
        <f>H171-((H171*C2)/100)</f>
        <v>4620</v>
      </c>
    </row>
    <row r="172" spans="1:13" ht="31.5" x14ac:dyDescent="0.25">
      <c r="A172" s="145" t="s">
        <v>91</v>
      </c>
      <c r="B172" s="146"/>
      <c r="C172" s="147"/>
      <c r="D172" s="10" t="s">
        <v>14</v>
      </c>
      <c r="E172" s="10">
        <v>1</v>
      </c>
      <c r="F172" s="10" t="s">
        <v>15</v>
      </c>
      <c r="G172" s="64">
        <v>103950</v>
      </c>
      <c r="H172" s="64">
        <v>3465</v>
      </c>
      <c r="I172" s="80"/>
      <c r="J172" s="54"/>
      <c r="K172" s="55"/>
      <c r="L172" s="48">
        <f>G172-((G172*C2)/100)</f>
        <v>103950</v>
      </c>
      <c r="M172" s="45">
        <f>H172-((H172*C2)/100)</f>
        <v>3465</v>
      </c>
    </row>
    <row r="173" spans="1:13" ht="31.5" x14ac:dyDescent="0.25">
      <c r="A173" s="145" t="s">
        <v>92</v>
      </c>
      <c r="B173" s="146"/>
      <c r="C173" s="147"/>
      <c r="D173" s="10" t="s">
        <v>14</v>
      </c>
      <c r="E173" s="10">
        <v>1</v>
      </c>
      <c r="F173" s="10" t="s">
        <v>15</v>
      </c>
      <c r="G173" s="64">
        <v>118970</v>
      </c>
      <c r="H173" s="64">
        <v>3465</v>
      </c>
      <c r="I173" s="80"/>
      <c r="J173" s="54"/>
      <c r="K173" s="55"/>
      <c r="L173" s="48">
        <f>G173-((G173*C2)/100)</f>
        <v>118970</v>
      </c>
      <c r="M173" s="45">
        <f>H173-((H173*C2)/100)</f>
        <v>3465</v>
      </c>
    </row>
    <row r="174" spans="1:13" ht="31.5" x14ac:dyDescent="0.25">
      <c r="A174" s="145" t="s">
        <v>93</v>
      </c>
      <c r="B174" s="146"/>
      <c r="C174" s="147"/>
      <c r="D174" s="10" t="s">
        <v>14</v>
      </c>
      <c r="E174" s="10">
        <v>1</v>
      </c>
      <c r="F174" s="10" t="s">
        <v>15</v>
      </c>
      <c r="G174" s="68">
        <v>150150</v>
      </c>
      <c r="H174" s="68">
        <v>4620</v>
      </c>
      <c r="I174" s="80"/>
      <c r="J174" s="54"/>
      <c r="K174" s="55"/>
      <c r="L174" s="48">
        <f>G174-((G174*C2)/100)</f>
        <v>150150</v>
      </c>
      <c r="M174" s="45">
        <f>H174-((H174*C2)/100)</f>
        <v>4620</v>
      </c>
    </row>
    <row r="175" spans="1:13" ht="31.5" x14ac:dyDescent="0.25">
      <c r="A175" s="145" t="s">
        <v>94</v>
      </c>
      <c r="B175" s="146"/>
      <c r="C175" s="147"/>
      <c r="D175" s="13" t="s">
        <v>14</v>
      </c>
      <c r="E175" s="13">
        <v>1</v>
      </c>
      <c r="F175" s="13" t="s">
        <v>15</v>
      </c>
      <c r="G175" s="68">
        <v>337520</v>
      </c>
      <c r="H175" s="68">
        <v>8085</v>
      </c>
      <c r="I175" s="80"/>
      <c r="J175" s="54"/>
      <c r="K175" s="55"/>
      <c r="L175" s="48">
        <f>G175-((G175*C2)/100)</f>
        <v>337520</v>
      </c>
      <c r="M175" s="45">
        <f>H175-((H175*C2)/100)</f>
        <v>8085</v>
      </c>
    </row>
    <row r="176" spans="1:13" x14ac:dyDescent="0.25">
      <c r="D176" s="32"/>
      <c r="E176" s="32"/>
      <c r="F176" s="32"/>
      <c r="G176" s="74">
        <f>SUM(G155:G175)</f>
        <v>1645120</v>
      </c>
      <c r="H176" s="74">
        <f>SUM(H155:H175)</f>
        <v>58170</v>
      </c>
      <c r="I176" s="79"/>
      <c r="J176" s="172"/>
      <c r="K176" s="172"/>
      <c r="L176" s="46">
        <f>SUM(L155:L175)</f>
        <v>1645120</v>
      </c>
      <c r="M176" s="46">
        <f>SUM(M155:M175)</f>
        <v>58170</v>
      </c>
    </row>
    <row r="177" spans="1:13" ht="25.5" customHeight="1" x14ac:dyDescent="0.25">
      <c r="A177" s="148" t="s">
        <v>41</v>
      </c>
      <c r="B177" s="148"/>
      <c r="C177" s="148"/>
      <c r="D177" s="148"/>
      <c r="E177" s="148"/>
      <c r="F177" s="148"/>
      <c r="G177" s="83"/>
      <c r="H177" s="83"/>
      <c r="I177" s="44"/>
      <c r="J177" s="172"/>
      <c r="K177" s="172"/>
      <c r="L177" s="218"/>
      <c r="M177" s="202"/>
    </row>
    <row r="178" spans="1:13" ht="20.25" customHeight="1" x14ac:dyDescent="0.25">
      <c r="A178" s="145" t="s">
        <v>95</v>
      </c>
      <c r="B178" s="146"/>
      <c r="C178" s="147"/>
      <c r="D178" s="10" t="s">
        <v>18</v>
      </c>
      <c r="E178" s="10" t="s">
        <v>19</v>
      </c>
      <c r="F178" s="10"/>
      <c r="G178" s="152">
        <v>0.2</v>
      </c>
      <c r="H178" s="152"/>
      <c r="I178" s="152"/>
      <c r="J178" s="54"/>
      <c r="K178" s="54"/>
      <c r="L178" s="76"/>
      <c r="M178" s="14">
        <f>G178-(G178*C3/100)</f>
        <v>0.2</v>
      </c>
    </row>
    <row r="179" spans="1:13" ht="27" customHeight="1" x14ac:dyDescent="0.25">
      <c r="A179" s="145" t="s">
        <v>195</v>
      </c>
      <c r="B179" s="146"/>
      <c r="C179" s="147"/>
      <c r="D179" s="10" t="s">
        <v>18</v>
      </c>
      <c r="E179" s="10" t="s">
        <v>19</v>
      </c>
      <c r="F179" s="10"/>
      <c r="G179" s="152">
        <v>1.2</v>
      </c>
      <c r="H179" s="152"/>
      <c r="I179" s="152"/>
      <c r="J179" s="54"/>
      <c r="K179" s="54"/>
      <c r="L179" s="76"/>
      <c r="M179" s="14">
        <f>G179-(G179*C3/100)</f>
        <v>1.2</v>
      </c>
    </row>
    <row r="180" spans="1:13" ht="27" customHeight="1" x14ac:dyDescent="0.25">
      <c r="A180" s="145" t="s">
        <v>196</v>
      </c>
      <c r="B180" s="146"/>
      <c r="C180" s="147"/>
      <c r="D180" s="10" t="s">
        <v>18</v>
      </c>
      <c r="E180" s="10" t="s">
        <v>19</v>
      </c>
      <c r="F180" s="22"/>
      <c r="G180" s="149">
        <v>1.1000000000000001</v>
      </c>
      <c r="H180" s="150"/>
      <c r="I180" s="151"/>
      <c r="J180" s="54"/>
      <c r="K180" s="54"/>
      <c r="L180" s="76"/>
      <c r="M180" s="14">
        <f>G180-(G180*C3/100)</f>
        <v>1.1000000000000001</v>
      </c>
    </row>
    <row r="181" spans="1:13" ht="27" customHeight="1" x14ac:dyDescent="0.25">
      <c r="A181" s="145" t="s">
        <v>197</v>
      </c>
      <c r="B181" s="146"/>
      <c r="C181" s="147"/>
      <c r="D181" s="10" t="s">
        <v>18</v>
      </c>
      <c r="E181" s="10" t="s">
        <v>19</v>
      </c>
      <c r="F181" s="66"/>
      <c r="G181" s="152">
        <v>1.2</v>
      </c>
      <c r="H181" s="152"/>
      <c r="I181" s="152"/>
      <c r="J181" s="54"/>
      <c r="K181" s="54"/>
      <c r="L181" s="76"/>
      <c r="M181" s="14">
        <f>G181-(G181*C3/100)</f>
        <v>1.2</v>
      </c>
    </row>
    <row r="182" spans="1:13" x14ac:dyDescent="0.25">
      <c r="A182" s="228"/>
      <c r="B182" s="228"/>
      <c r="C182" s="228"/>
      <c r="D182" s="32"/>
      <c r="E182" s="32"/>
      <c r="F182" s="32"/>
      <c r="G182" s="216">
        <f>SUM(G178:I181)</f>
        <v>3.7</v>
      </c>
      <c r="H182" s="220"/>
      <c r="I182" s="220"/>
      <c r="J182" s="172"/>
      <c r="K182" s="172"/>
      <c r="L182" s="172"/>
      <c r="M182" s="18">
        <f>SUM(M178:M181)</f>
        <v>3.7</v>
      </c>
    </row>
    <row r="183" spans="1:13" ht="30.75" customHeight="1" x14ac:dyDescent="0.25">
      <c r="A183" s="65"/>
      <c r="B183" s="32"/>
      <c r="C183" s="32"/>
      <c r="D183" s="44"/>
      <c r="E183" s="44"/>
      <c r="F183" s="44"/>
      <c r="G183" s="44"/>
      <c r="H183" s="44"/>
      <c r="I183" s="44"/>
      <c r="J183" s="86"/>
      <c r="K183" s="86"/>
      <c r="L183" s="86"/>
      <c r="M183" s="86"/>
    </row>
    <row r="184" spans="1:13" ht="39.75" customHeight="1" x14ac:dyDescent="0.25">
      <c r="A184" s="148" t="s">
        <v>96</v>
      </c>
      <c r="B184" s="148"/>
      <c r="C184" s="148"/>
      <c r="D184" s="148"/>
      <c r="E184" s="148"/>
      <c r="F184" s="148"/>
      <c r="G184" s="84"/>
      <c r="H184" s="85"/>
      <c r="I184" s="85"/>
      <c r="J184" s="76"/>
      <c r="K184" s="76"/>
      <c r="L184" s="76"/>
      <c r="M184" s="71"/>
    </row>
    <row r="185" spans="1:13" x14ac:dyDescent="0.25">
      <c r="A185" s="145" t="s">
        <v>97</v>
      </c>
      <c r="B185" s="146"/>
      <c r="C185" s="147"/>
      <c r="D185" s="164"/>
      <c r="E185" s="146"/>
      <c r="F185" s="146"/>
      <c r="G185" s="146"/>
      <c r="H185" s="146"/>
      <c r="I185" s="147"/>
      <c r="J185" s="54"/>
      <c r="K185" s="54"/>
      <c r="L185" s="54"/>
      <c r="M185" s="14"/>
    </row>
    <row r="186" spans="1:13" ht="31.5" x14ac:dyDescent="0.25">
      <c r="A186" s="145" t="s">
        <v>98</v>
      </c>
      <c r="B186" s="146"/>
      <c r="C186" s="147"/>
      <c r="D186" s="10" t="s">
        <v>99</v>
      </c>
      <c r="E186" s="10">
        <v>1</v>
      </c>
      <c r="F186" s="10" t="s">
        <v>15</v>
      </c>
      <c r="G186" s="153">
        <v>177450</v>
      </c>
      <c r="H186" s="154"/>
      <c r="I186" s="155"/>
      <c r="J186" s="54"/>
      <c r="K186" s="54"/>
      <c r="L186" s="54"/>
      <c r="M186" s="45">
        <f>G186-(G186*C2/100)</f>
        <v>177450</v>
      </c>
    </row>
    <row r="187" spans="1:13" ht="31.5" x14ac:dyDescent="0.25">
      <c r="A187" s="145" t="s">
        <v>100</v>
      </c>
      <c r="B187" s="146"/>
      <c r="C187" s="147"/>
      <c r="D187" s="10" t="s">
        <v>99</v>
      </c>
      <c r="E187" s="10">
        <v>1</v>
      </c>
      <c r="F187" s="10" t="s">
        <v>15</v>
      </c>
      <c r="G187" s="153">
        <v>232050</v>
      </c>
      <c r="H187" s="154"/>
      <c r="I187" s="155"/>
      <c r="J187" s="54"/>
      <c r="K187" s="54"/>
      <c r="L187" s="54"/>
      <c r="M187" s="45">
        <f>G187-(G187*C2/100)</f>
        <v>232050</v>
      </c>
    </row>
    <row r="188" spans="1:13" ht="31.5" x14ac:dyDescent="0.25">
      <c r="A188" s="145" t="s">
        <v>101</v>
      </c>
      <c r="B188" s="146"/>
      <c r="C188" s="147"/>
      <c r="D188" s="10" t="s">
        <v>99</v>
      </c>
      <c r="E188" s="10">
        <v>1</v>
      </c>
      <c r="F188" s="10" t="s">
        <v>15</v>
      </c>
      <c r="G188" s="153">
        <v>265650</v>
      </c>
      <c r="H188" s="154"/>
      <c r="I188" s="155"/>
      <c r="J188" s="54"/>
      <c r="K188" s="54"/>
      <c r="L188" s="54"/>
      <c r="M188" s="45">
        <f>G188-(G188*C2/100)</f>
        <v>265650</v>
      </c>
    </row>
    <row r="189" spans="1:13" ht="31.5" x14ac:dyDescent="0.25">
      <c r="A189" s="145" t="s">
        <v>102</v>
      </c>
      <c r="B189" s="146"/>
      <c r="C189" s="147"/>
      <c r="D189" s="10" t="s">
        <v>99</v>
      </c>
      <c r="E189" s="10">
        <v>1</v>
      </c>
      <c r="F189" s="10" t="s">
        <v>15</v>
      </c>
      <c r="G189" s="153">
        <v>320250</v>
      </c>
      <c r="H189" s="154"/>
      <c r="I189" s="155"/>
      <c r="J189" s="54"/>
      <c r="K189" s="54"/>
      <c r="L189" s="54"/>
      <c r="M189" s="45">
        <f>G189-(G189*C2/100)</f>
        <v>320250</v>
      </c>
    </row>
    <row r="190" spans="1:13" x14ac:dyDescent="0.25">
      <c r="D190" s="10"/>
      <c r="E190" s="10"/>
      <c r="F190" s="10"/>
      <c r="G190" s="213">
        <f>SUM(G185:G189)</f>
        <v>995400</v>
      </c>
      <c r="H190" s="206"/>
      <c r="I190" s="206"/>
      <c r="J190" s="172"/>
      <c r="K190" s="172"/>
      <c r="L190" s="172"/>
      <c r="M190" s="46">
        <f>SUM(M186:M189)</f>
        <v>995400</v>
      </c>
    </row>
    <row r="191" spans="1:13" ht="24" customHeight="1" x14ac:dyDescent="0.25">
      <c r="A191" s="148" t="s">
        <v>41</v>
      </c>
      <c r="B191" s="148"/>
      <c r="C191" s="148"/>
      <c r="D191" s="148"/>
      <c r="E191" s="148"/>
      <c r="F191" s="148"/>
      <c r="G191" s="34"/>
      <c r="H191" s="34"/>
      <c r="I191" s="34"/>
      <c r="J191" s="90"/>
      <c r="K191" s="71"/>
      <c r="L191" s="71"/>
      <c r="M191" s="92"/>
    </row>
    <row r="192" spans="1:13" ht="63" customHeight="1" x14ac:dyDescent="0.25">
      <c r="A192" s="145" t="s">
        <v>103</v>
      </c>
      <c r="B192" s="146"/>
      <c r="C192" s="147"/>
      <c r="D192" s="10" t="s">
        <v>104</v>
      </c>
      <c r="E192" s="10" t="s">
        <v>19</v>
      </c>
      <c r="F192" s="10"/>
      <c r="G192" s="152">
        <v>15</v>
      </c>
      <c r="H192" s="152"/>
      <c r="I192" s="152"/>
      <c r="J192" s="54"/>
      <c r="K192" s="54"/>
      <c r="L192" s="54"/>
      <c r="M192" s="14">
        <f>G192-(G192*C3/100)</f>
        <v>15</v>
      </c>
    </row>
    <row r="193" spans="1:13" ht="47.25" customHeight="1" x14ac:dyDescent="0.25">
      <c r="A193" s="145" t="s">
        <v>198</v>
      </c>
      <c r="B193" s="146"/>
      <c r="C193" s="147"/>
      <c r="D193" s="10" t="s">
        <v>105</v>
      </c>
      <c r="E193" s="10" t="s">
        <v>19</v>
      </c>
      <c r="F193" s="10"/>
      <c r="G193" s="152">
        <v>0.3</v>
      </c>
      <c r="H193" s="152"/>
      <c r="I193" s="152"/>
      <c r="J193" s="54"/>
      <c r="K193" s="54"/>
      <c r="L193" s="54"/>
      <c r="M193" s="14">
        <f>G193-(G193*C3/100)</f>
        <v>0.3</v>
      </c>
    </row>
    <row r="194" spans="1:13" ht="47.25" customHeight="1" x14ac:dyDescent="0.25">
      <c r="A194" s="145" t="s">
        <v>199</v>
      </c>
      <c r="B194" s="146"/>
      <c r="C194" s="147"/>
      <c r="D194" s="10" t="s">
        <v>105</v>
      </c>
      <c r="E194" s="10" t="s">
        <v>19</v>
      </c>
      <c r="F194" s="10"/>
      <c r="G194" s="152">
        <v>0.4</v>
      </c>
      <c r="H194" s="152"/>
      <c r="I194" s="152"/>
      <c r="J194" s="54"/>
      <c r="K194" s="54"/>
      <c r="L194" s="54"/>
      <c r="M194" s="14">
        <f>G194-(G194*C3/100)</f>
        <v>0.4</v>
      </c>
    </row>
    <row r="195" spans="1:13" x14ac:dyDescent="0.25">
      <c r="D195" s="10"/>
      <c r="E195" s="10"/>
      <c r="F195" s="10"/>
      <c r="G195" s="216">
        <f>G192+G193+G194</f>
        <v>15.700000000000001</v>
      </c>
      <c r="H195" s="220"/>
      <c r="I195" s="220"/>
      <c r="J195" s="172"/>
      <c r="K195" s="172"/>
      <c r="L195" s="172"/>
      <c r="M195" s="18">
        <f>SUM(M192:M194)</f>
        <v>15.700000000000001</v>
      </c>
    </row>
    <row r="196" spans="1:13" x14ac:dyDescent="0.25">
      <c r="A196" s="20"/>
      <c r="B196" s="10"/>
      <c r="C196" s="22"/>
      <c r="D196" s="39"/>
      <c r="E196" s="39"/>
      <c r="F196" s="39"/>
      <c r="G196" s="39"/>
      <c r="H196" s="39"/>
      <c r="I196" s="93"/>
      <c r="J196" s="86"/>
      <c r="K196" s="86"/>
      <c r="L196" s="91"/>
      <c r="M196" s="36"/>
    </row>
    <row r="197" spans="1:13" ht="78.75" customHeight="1" x14ac:dyDescent="0.25">
      <c r="A197" s="173" t="s">
        <v>106</v>
      </c>
      <c r="B197" s="174"/>
      <c r="C197" s="174"/>
      <c r="D197" s="174"/>
      <c r="E197" s="174"/>
      <c r="F197" s="215"/>
      <c r="G197" s="29" t="s">
        <v>107</v>
      </c>
      <c r="H197" s="29" t="s">
        <v>108</v>
      </c>
      <c r="I197" s="79"/>
      <c r="J197" s="71"/>
      <c r="K197" s="71"/>
      <c r="L197" s="27" t="s">
        <v>109</v>
      </c>
      <c r="M197" s="27" t="s">
        <v>110</v>
      </c>
    </row>
    <row r="198" spans="1:13" ht="31.5" x14ac:dyDescent="0.25">
      <c r="A198" s="145" t="s">
        <v>111</v>
      </c>
      <c r="B198" s="146"/>
      <c r="C198" s="147"/>
      <c r="D198" s="10" t="s">
        <v>99</v>
      </c>
      <c r="E198" s="10">
        <v>1</v>
      </c>
      <c r="F198" s="10" t="s">
        <v>15</v>
      </c>
      <c r="G198" s="64">
        <v>4620</v>
      </c>
      <c r="H198" s="64">
        <v>5775</v>
      </c>
      <c r="I198" s="79"/>
      <c r="J198" s="54"/>
      <c r="K198" s="54"/>
      <c r="L198" s="45">
        <f>G198-(G198*C2/100)</f>
        <v>4620</v>
      </c>
      <c r="M198" s="45">
        <f>H198-(H198*C2/100)</f>
        <v>5775</v>
      </c>
    </row>
    <row r="199" spans="1:13" ht="31.5" x14ac:dyDescent="0.25">
      <c r="A199" s="145" t="s">
        <v>112</v>
      </c>
      <c r="B199" s="146"/>
      <c r="C199" s="147"/>
      <c r="D199" s="10" t="s">
        <v>99</v>
      </c>
      <c r="E199" s="10">
        <v>1</v>
      </c>
      <c r="F199" s="10" t="s">
        <v>15</v>
      </c>
      <c r="G199" s="64">
        <v>9240</v>
      </c>
      <c r="H199" s="64">
        <v>5775</v>
      </c>
      <c r="I199" s="79"/>
      <c r="J199" s="54"/>
      <c r="K199" s="54"/>
      <c r="L199" s="45">
        <f>G199-(G199*C2/100)</f>
        <v>9240</v>
      </c>
      <c r="M199" s="45">
        <f>H199-(H199*C2/100)</f>
        <v>5775</v>
      </c>
    </row>
    <row r="200" spans="1:13" ht="31.5" x14ac:dyDescent="0.25">
      <c r="A200" s="145" t="s">
        <v>113</v>
      </c>
      <c r="B200" s="146"/>
      <c r="C200" s="147"/>
      <c r="D200" s="10" t="s">
        <v>99</v>
      </c>
      <c r="E200" s="10">
        <v>1</v>
      </c>
      <c r="F200" s="10" t="s">
        <v>15</v>
      </c>
      <c r="G200" s="64">
        <v>10400</v>
      </c>
      <c r="H200" s="64">
        <v>5880</v>
      </c>
      <c r="I200" s="79"/>
      <c r="J200" s="54"/>
      <c r="K200" s="54"/>
      <c r="L200" s="45">
        <f>G200-(G200*C2/100)</f>
        <v>10400</v>
      </c>
      <c r="M200" s="45">
        <f>H200-(H200*C2/100)</f>
        <v>5880</v>
      </c>
    </row>
    <row r="201" spans="1:13" ht="31.5" x14ac:dyDescent="0.25">
      <c r="A201" s="145" t="s">
        <v>114</v>
      </c>
      <c r="B201" s="146"/>
      <c r="C201" s="147"/>
      <c r="D201" s="10" t="s">
        <v>99</v>
      </c>
      <c r="E201" s="10">
        <v>1</v>
      </c>
      <c r="F201" s="10" t="s">
        <v>15</v>
      </c>
      <c r="G201" s="64">
        <v>13860</v>
      </c>
      <c r="H201" s="64">
        <v>7870</v>
      </c>
      <c r="I201" s="79"/>
      <c r="J201" s="54"/>
      <c r="K201" s="54"/>
      <c r="L201" s="45">
        <f>G201-(G201*C2/100)</f>
        <v>13860</v>
      </c>
      <c r="M201" s="45">
        <f>H201-(H201*C2/100)</f>
        <v>7870</v>
      </c>
    </row>
    <row r="202" spans="1:13" ht="31.5" x14ac:dyDescent="0.25">
      <c r="A202" s="145" t="s">
        <v>115</v>
      </c>
      <c r="B202" s="146"/>
      <c r="C202" s="147"/>
      <c r="D202" s="10" t="s">
        <v>99</v>
      </c>
      <c r="E202" s="10">
        <v>1</v>
      </c>
      <c r="F202" s="10" t="s">
        <v>15</v>
      </c>
      <c r="G202" s="64">
        <v>15020</v>
      </c>
      <c r="H202" s="64">
        <v>7550</v>
      </c>
      <c r="I202" s="79"/>
      <c r="J202" s="54"/>
      <c r="K202" s="54"/>
      <c r="L202" s="45">
        <f>G202-(G202*C2/100)</f>
        <v>15020</v>
      </c>
      <c r="M202" s="45">
        <f>H202-(H202*C2/100)</f>
        <v>7550</v>
      </c>
    </row>
    <row r="203" spans="1:13" ht="31.5" x14ac:dyDescent="0.25">
      <c r="A203" s="145" t="s">
        <v>116</v>
      </c>
      <c r="B203" s="146"/>
      <c r="C203" s="147"/>
      <c r="D203" s="10" t="s">
        <v>99</v>
      </c>
      <c r="E203" s="10">
        <v>1</v>
      </c>
      <c r="F203" s="10" t="s">
        <v>15</v>
      </c>
      <c r="G203" s="64">
        <v>16170</v>
      </c>
      <c r="H203" s="64">
        <v>8680</v>
      </c>
      <c r="I203" s="79"/>
      <c r="J203" s="54"/>
      <c r="K203" s="54"/>
      <c r="L203" s="45">
        <f>G203-(G203*C2/100)</f>
        <v>16170</v>
      </c>
      <c r="M203" s="45">
        <f>H203-(H203*C2/100)</f>
        <v>8680</v>
      </c>
    </row>
    <row r="204" spans="1:13" x14ac:dyDescent="0.25">
      <c r="D204" s="10"/>
      <c r="E204" s="10"/>
      <c r="F204" s="10"/>
      <c r="G204" s="74">
        <f>SUM(G198:G203)</f>
        <v>69310</v>
      </c>
      <c r="H204" s="74">
        <f>SUM(H198:H203)</f>
        <v>41530</v>
      </c>
      <c r="I204" s="79"/>
      <c r="J204" s="172"/>
      <c r="K204" s="172"/>
      <c r="L204" s="46">
        <f>SUM(L198:L203)</f>
        <v>69310</v>
      </c>
      <c r="M204" s="46">
        <f>SUM(M198:M203)</f>
        <v>41530</v>
      </c>
    </row>
    <row r="205" spans="1:13" ht="26.25" customHeight="1" x14ac:dyDescent="0.25">
      <c r="A205" s="173" t="s">
        <v>41</v>
      </c>
      <c r="B205" s="174"/>
      <c r="C205" s="174"/>
      <c r="D205" s="174"/>
      <c r="E205" s="174"/>
      <c r="F205" s="174"/>
      <c r="G205" s="34"/>
      <c r="H205" s="34"/>
      <c r="I205" s="82"/>
      <c r="J205" s="223"/>
      <c r="K205" s="212"/>
      <c r="L205" s="231"/>
      <c r="M205" s="202"/>
    </row>
    <row r="206" spans="1:13" x14ac:dyDescent="0.25">
      <c r="A206" s="145" t="s">
        <v>117</v>
      </c>
      <c r="B206" s="146"/>
      <c r="C206" s="147"/>
      <c r="D206" s="10" t="s">
        <v>18</v>
      </c>
      <c r="E206" s="10" t="s">
        <v>19</v>
      </c>
      <c r="F206" s="10"/>
      <c r="G206" s="229">
        <v>1.5</v>
      </c>
      <c r="H206" s="230"/>
      <c r="I206" s="230"/>
      <c r="J206" s="21"/>
      <c r="K206" s="40"/>
      <c r="L206" s="41"/>
      <c r="M206" s="18">
        <f>G206-(G206*C3/100)</f>
        <v>1.5</v>
      </c>
    </row>
    <row r="207" spans="1:13" x14ac:dyDescent="0.25">
      <c r="D207" s="39"/>
      <c r="E207" s="39"/>
      <c r="F207" s="39"/>
      <c r="J207" s="93"/>
      <c r="K207" s="93"/>
      <c r="L207" s="93"/>
    </row>
    <row r="208" spans="1:13" ht="63.75" customHeight="1" x14ac:dyDescent="0.25">
      <c r="A208" s="148" t="s">
        <v>118</v>
      </c>
      <c r="B208" s="148"/>
      <c r="C208" s="148"/>
      <c r="D208" s="148"/>
      <c r="E208" s="148"/>
      <c r="F208" s="148"/>
      <c r="G208" s="44"/>
      <c r="H208" s="44"/>
      <c r="I208" s="44"/>
      <c r="J208" s="172"/>
      <c r="K208" s="172"/>
      <c r="L208" s="172"/>
      <c r="M208" s="172"/>
    </row>
    <row r="209" spans="1:13" ht="31.5" x14ac:dyDescent="0.25">
      <c r="A209" s="145" t="s">
        <v>119</v>
      </c>
      <c r="B209" s="146"/>
      <c r="C209" s="147"/>
      <c r="D209" s="10" t="s">
        <v>99</v>
      </c>
      <c r="E209" s="10">
        <v>1</v>
      </c>
      <c r="F209" s="10" t="s">
        <v>15</v>
      </c>
      <c r="G209" s="176">
        <v>2625</v>
      </c>
      <c r="H209" s="198"/>
      <c r="I209" s="198"/>
      <c r="J209" s="54"/>
      <c r="K209" s="54"/>
      <c r="L209" s="54"/>
      <c r="M209" s="45">
        <f>G209-(G209*C2/100)</f>
        <v>2625</v>
      </c>
    </row>
    <row r="210" spans="1:13" ht="31.5" x14ac:dyDescent="0.25">
      <c r="A210" s="145" t="s">
        <v>120</v>
      </c>
      <c r="B210" s="146"/>
      <c r="C210" s="147"/>
      <c r="D210" s="10" t="s">
        <v>99</v>
      </c>
      <c r="E210" s="10">
        <v>1</v>
      </c>
      <c r="F210" s="10" t="s">
        <v>15</v>
      </c>
      <c r="G210" s="176">
        <v>5760</v>
      </c>
      <c r="H210" s="198"/>
      <c r="I210" s="198"/>
      <c r="J210" s="54"/>
      <c r="K210" s="54"/>
      <c r="L210" s="54"/>
      <c r="M210" s="45">
        <f>G210-(G210*C2/100)</f>
        <v>5760</v>
      </c>
    </row>
    <row r="211" spans="1:13" ht="31.5" x14ac:dyDescent="0.25">
      <c r="A211" s="145" t="s">
        <v>121</v>
      </c>
      <c r="B211" s="146"/>
      <c r="C211" s="147"/>
      <c r="D211" s="10" t="s">
        <v>99</v>
      </c>
      <c r="E211" s="10">
        <v>1</v>
      </c>
      <c r="F211" s="10" t="s">
        <v>15</v>
      </c>
      <c r="G211" s="176">
        <v>1660</v>
      </c>
      <c r="H211" s="198"/>
      <c r="I211" s="198"/>
      <c r="J211" s="54"/>
      <c r="K211" s="54"/>
      <c r="L211" s="54"/>
      <c r="M211" s="45">
        <f>G211-(G211*C2/100)</f>
        <v>1660</v>
      </c>
    </row>
    <row r="212" spans="1:13" ht="31.5" x14ac:dyDescent="0.25">
      <c r="A212" s="145" t="s">
        <v>122</v>
      </c>
      <c r="B212" s="146"/>
      <c r="C212" s="147"/>
      <c r="D212" s="10" t="s">
        <v>99</v>
      </c>
      <c r="E212" s="10">
        <v>1</v>
      </c>
      <c r="F212" s="10" t="s">
        <v>15</v>
      </c>
      <c r="G212" s="176">
        <v>2060</v>
      </c>
      <c r="H212" s="198"/>
      <c r="I212" s="198"/>
      <c r="J212" s="54"/>
      <c r="K212" s="54"/>
      <c r="L212" s="54"/>
      <c r="M212" s="45">
        <f>G212-(G212*C2/100)</f>
        <v>2060</v>
      </c>
    </row>
    <row r="213" spans="1:13" ht="31.5" x14ac:dyDescent="0.25">
      <c r="A213" s="145" t="s">
        <v>123</v>
      </c>
      <c r="B213" s="146"/>
      <c r="C213" s="147"/>
      <c r="D213" s="10" t="s">
        <v>99</v>
      </c>
      <c r="E213" s="10">
        <v>1</v>
      </c>
      <c r="F213" s="10" t="s">
        <v>15</v>
      </c>
      <c r="G213" s="176">
        <v>1030</v>
      </c>
      <c r="H213" s="198"/>
      <c r="I213" s="198"/>
      <c r="J213" s="54"/>
      <c r="K213" s="54"/>
      <c r="L213" s="54"/>
      <c r="M213" s="45">
        <f>G213-(G213*C2/100)</f>
        <v>1030</v>
      </c>
    </row>
    <row r="214" spans="1:13" ht="31.5" x14ac:dyDescent="0.25">
      <c r="A214" s="145" t="s">
        <v>124</v>
      </c>
      <c r="B214" s="146"/>
      <c r="C214" s="147"/>
      <c r="D214" s="10" t="s">
        <v>99</v>
      </c>
      <c r="E214" s="10">
        <v>1</v>
      </c>
      <c r="F214" s="10" t="s">
        <v>15</v>
      </c>
      <c r="G214" s="176">
        <v>2100</v>
      </c>
      <c r="H214" s="198"/>
      <c r="I214" s="198"/>
      <c r="J214" s="54"/>
      <c r="K214" s="54"/>
      <c r="L214" s="54"/>
      <c r="M214" s="45">
        <f>G214-(G214*C2/100)</f>
        <v>2100</v>
      </c>
    </row>
    <row r="215" spans="1:13" ht="31.5" x14ac:dyDescent="0.25">
      <c r="A215" s="145" t="s">
        <v>125</v>
      </c>
      <c r="B215" s="146"/>
      <c r="C215" s="147"/>
      <c r="D215" s="10" t="s">
        <v>99</v>
      </c>
      <c r="E215" s="10">
        <v>1</v>
      </c>
      <c r="F215" s="10" t="s">
        <v>15</v>
      </c>
      <c r="G215" s="176">
        <v>2140</v>
      </c>
      <c r="H215" s="198"/>
      <c r="I215" s="198"/>
      <c r="J215" s="54"/>
      <c r="K215" s="54"/>
      <c r="L215" s="54"/>
      <c r="M215" s="45">
        <f>G215-(G215*C2/100)</f>
        <v>2140</v>
      </c>
    </row>
    <row r="216" spans="1:13" x14ac:dyDescent="0.25">
      <c r="D216" s="10"/>
      <c r="E216" s="10"/>
      <c r="F216" s="10"/>
      <c r="G216" s="213">
        <f>SUM(G209:G215)</f>
        <v>17375</v>
      </c>
      <c r="H216" s="206"/>
      <c r="I216" s="206"/>
      <c r="J216" s="172"/>
      <c r="K216" s="172"/>
      <c r="L216" s="172"/>
      <c r="M216" s="46">
        <f>SUM(M209:M215)</f>
        <v>17375</v>
      </c>
    </row>
    <row r="217" spans="1:13" x14ac:dyDescent="0.25">
      <c r="A217" s="173"/>
      <c r="B217" s="174"/>
      <c r="C217" s="215"/>
      <c r="D217" s="39"/>
      <c r="E217" s="39"/>
      <c r="F217" s="39"/>
      <c r="G217" s="93"/>
      <c r="H217" s="93"/>
      <c r="I217" s="93"/>
      <c r="J217" s="86"/>
      <c r="K217" s="86"/>
      <c r="L217" s="86"/>
      <c r="M217" s="94"/>
    </row>
    <row r="218" spans="1:13" ht="31.5" customHeight="1" x14ac:dyDescent="0.25">
      <c r="A218" s="148" t="s">
        <v>126</v>
      </c>
      <c r="B218" s="148"/>
      <c r="C218" s="148"/>
      <c r="D218" s="148"/>
      <c r="E218" s="148"/>
      <c r="F218" s="148"/>
      <c r="G218" s="44"/>
      <c r="H218" s="44"/>
      <c r="I218" s="44"/>
      <c r="J218" s="172"/>
      <c r="K218" s="172"/>
      <c r="L218" s="172"/>
      <c r="M218" s="172"/>
    </row>
    <row r="219" spans="1:13" ht="31.5" x14ac:dyDescent="0.25">
      <c r="A219" s="145" t="s">
        <v>127</v>
      </c>
      <c r="B219" s="146"/>
      <c r="C219" s="147"/>
      <c r="D219" s="10" t="s">
        <v>99</v>
      </c>
      <c r="E219" s="10">
        <v>1</v>
      </c>
      <c r="F219" s="10" t="s">
        <v>15</v>
      </c>
      <c r="G219" s="176">
        <v>4480</v>
      </c>
      <c r="H219" s="198"/>
      <c r="I219" s="198"/>
      <c r="J219" s="54"/>
      <c r="K219" s="54"/>
      <c r="L219" s="54"/>
      <c r="M219" s="45">
        <f>G219-(G219*C2/100)</f>
        <v>4480</v>
      </c>
    </row>
    <row r="220" spans="1:13" ht="31.5" x14ac:dyDescent="0.25">
      <c r="A220" s="145" t="s">
        <v>128</v>
      </c>
      <c r="B220" s="146"/>
      <c r="C220" s="147"/>
      <c r="D220" s="10" t="s">
        <v>99</v>
      </c>
      <c r="E220" s="10">
        <v>1</v>
      </c>
      <c r="F220" s="10" t="s">
        <v>15</v>
      </c>
      <c r="G220" s="176">
        <v>5010</v>
      </c>
      <c r="H220" s="198"/>
      <c r="I220" s="198"/>
      <c r="J220" s="54"/>
      <c r="K220" s="54"/>
      <c r="L220" s="54"/>
      <c r="M220" s="45">
        <f>G220-(G220*C2/100)</f>
        <v>5010</v>
      </c>
    </row>
    <row r="221" spans="1:13" ht="31.5" x14ac:dyDescent="0.25">
      <c r="A221" s="145" t="s">
        <v>129</v>
      </c>
      <c r="B221" s="146"/>
      <c r="C221" s="147"/>
      <c r="D221" s="10" t="s">
        <v>99</v>
      </c>
      <c r="E221" s="10">
        <v>1</v>
      </c>
      <c r="F221" s="10" t="s">
        <v>15</v>
      </c>
      <c r="G221" s="176">
        <v>6690</v>
      </c>
      <c r="H221" s="198"/>
      <c r="I221" s="198"/>
      <c r="J221" s="54"/>
      <c r="K221" s="54"/>
      <c r="L221" s="54"/>
      <c r="M221" s="45">
        <f>G221-(G221*C2/100)</f>
        <v>6690</v>
      </c>
    </row>
    <row r="222" spans="1:13" ht="31.5" x14ac:dyDescent="0.25">
      <c r="A222" s="145" t="s">
        <v>130</v>
      </c>
      <c r="B222" s="146"/>
      <c r="C222" s="147"/>
      <c r="D222" s="10" t="s">
        <v>99</v>
      </c>
      <c r="E222" s="10">
        <v>1</v>
      </c>
      <c r="F222" s="10" t="s">
        <v>15</v>
      </c>
      <c r="G222" s="176">
        <v>8240</v>
      </c>
      <c r="H222" s="198"/>
      <c r="I222" s="198"/>
      <c r="J222" s="54"/>
      <c r="K222" s="54"/>
      <c r="L222" s="54"/>
      <c r="M222" s="45">
        <f>G222-(G222*C2/100)</f>
        <v>8240</v>
      </c>
    </row>
    <row r="223" spans="1:13" ht="31.5" x14ac:dyDescent="0.25">
      <c r="A223" s="145" t="s">
        <v>131</v>
      </c>
      <c r="B223" s="146"/>
      <c r="C223" s="147"/>
      <c r="D223" s="10" t="s">
        <v>99</v>
      </c>
      <c r="E223" s="10">
        <v>1</v>
      </c>
      <c r="F223" s="10" t="s">
        <v>15</v>
      </c>
      <c r="G223" s="176">
        <v>8920</v>
      </c>
      <c r="H223" s="198"/>
      <c r="I223" s="198"/>
      <c r="J223" s="54"/>
      <c r="K223" s="54"/>
      <c r="L223" s="54"/>
      <c r="M223" s="45">
        <f>G223-(G223*C2/100)</f>
        <v>8920</v>
      </c>
    </row>
    <row r="224" spans="1:13" ht="31.5" x14ac:dyDescent="0.25">
      <c r="A224" s="145" t="s">
        <v>132</v>
      </c>
      <c r="B224" s="146"/>
      <c r="C224" s="147"/>
      <c r="D224" s="10" t="s">
        <v>99</v>
      </c>
      <c r="E224" s="10">
        <v>1</v>
      </c>
      <c r="F224" s="10" t="s">
        <v>15</v>
      </c>
      <c r="G224" s="176">
        <v>10650</v>
      </c>
      <c r="H224" s="198"/>
      <c r="I224" s="198"/>
      <c r="J224" s="54"/>
      <c r="K224" s="54"/>
      <c r="L224" s="54"/>
      <c r="M224" s="45">
        <f>G224-(G224*C2/100)</f>
        <v>10650</v>
      </c>
    </row>
    <row r="225" spans="1:13" ht="31.5" x14ac:dyDescent="0.25">
      <c r="A225" s="145" t="s">
        <v>133</v>
      </c>
      <c r="B225" s="146"/>
      <c r="C225" s="147"/>
      <c r="D225" s="10" t="s">
        <v>99</v>
      </c>
      <c r="E225" s="10">
        <v>1</v>
      </c>
      <c r="F225" s="10" t="s">
        <v>15</v>
      </c>
      <c r="G225" s="176">
        <v>12880</v>
      </c>
      <c r="H225" s="198"/>
      <c r="I225" s="198"/>
      <c r="J225" s="54"/>
      <c r="K225" s="54"/>
      <c r="L225" s="54"/>
      <c r="M225" s="45">
        <f>G225-(G225*C2/100)</f>
        <v>12880</v>
      </c>
    </row>
    <row r="226" spans="1:13" ht="31.5" x14ac:dyDescent="0.25">
      <c r="A226" s="145" t="s">
        <v>134</v>
      </c>
      <c r="B226" s="146"/>
      <c r="C226" s="147"/>
      <c r="D226" s="10" t="s">
        <v>99</v>
      </c>
      <c r="E226" s="10">
        <v>1</v>
      </c>
      <c r="F226" s="10" t="s">
        <v>15</v>
      </c>
      <c r="G226" s="176">
        <v>22340</v>
      </c>
      <c r="H226" s="198"/>
      <c r="I226" s="198"/>
      <c r="J226" s="54"/>
      <c r="K226" s="54"/>
      <c r="L226" s="54"/>
      <c r="M226" s="45">
        <f>G226-(G226*C2/100)</f>
        <v>22340</v>
      </c>
    </row>
    <row r="227" spans="1:13" x14ac:dyDescent="0.25">
      <c r="D227" s="10"/>
      <c r="E227" s="10"/>
      <c r="F227" s="10"/>
      <c r="G227" s="213">
        <f>SUM(G219:G226)</f>
        <v>79210</v>
      </c>
      <c r="H227" s="206"/>
      <c r="I227" s="206"/>
      <c r="J227" s="172"/>
      <c r="K227" s="172"/>
      <c r="L227" s="172"/>
      <c r="M227" s="46">
        <f>SUM(M219:M226)</f>
        <v>79210</v>
      </c>
    </row>
    <row r="228" spans="1:13" ht="35.25" customHeight="1" x14ac:dyDescent="0.25">
      <c r="A228" s="148" t="s">
        <v>41</v>
      </c>
      <c r="B228" s="148"/>
      <c r="C228" s="148"/>
      <c r="D228" s="148"/>
      <c r="E228" s="148"/>
      <c r="F228" s="148"/>
      <c r="G228" s="34"/>
      <c r="H228" s="34"/>
      <c r="I228" s="35"/>
      <c r="J228" s="232"/>
      <c r="K228" s="231"/>
      <c r="L228" s="231"/>
      <c r="M228" s="202"/>
    </row>
    <row r="229" spans="1:13" x14ac:dyDescent="0.25">
      <c r="A229" s="173" t="s">
        <v>135</v>
      </c>
      <c r="B229" s="174"/>
      <c r="C229" s="215"/>
      <c r="D229" s="164"/>
      <c r="E229" s="231"/>
      <c r="F229" s="231"/>
      <c r="G229" s="231"/>
      <c r="H229" s="231"/>
      <c r="I229" s="231"/>
      <c r="J229" s="218"/>
      <c r="K229" s="218"/>
      <c r="L229" s="218"/>
      <c r="M229" s="202"/>
    </row>
    <row r="230" spans="1:13" x14ac:dyDescent="0.25">
      <c r="A230" s="145" t="s">
        <v>136</v>
      </c>
      <c r="B230" s="146"/>
      <c r="C230" s="147"/>
      <c r="D230" s="10" t="s">
        <v>18</v>
      </c>
      <c r="E230" s="10" t="s">
        <v>19</v>
      </c>
      <c r="F230" s="10"/>
      <c r="G230" s="162">
        <v>1.2</v>
      </c>
      <c r="H230" s="162"/>
      <c r="I230" s="162"/>
      <c r="J230" s="54"/>
      <c r="K230" s="54"/>
      <c r="L230" s="54"/>
      <c r="M230" s="14">
        <f>G230-(G230*C3/100)</f>
        <v>1.2</v>
      </c>
    </row>
    <row r="231" spans="1:13" x14ac:dyDescent="0.25">
      <c r="A231" s="145" t="s">
        <v>137</v>
      </c>
      <c r="B231" s="146"/>
      <c r="C231" s="147"/>
      <c r="D231" s="10" t="s">
        <v>18</v>
      </c>
      <c r="E231" s="10" t="s">
        <v>19</v>
      </c>
      <c r="F231" s="10"/>
      <c r="G231" s="162">
        <v>1.5</v>
      </c>
      <c r="H231" s="162"/>
      <c r="I231" s="162"/>
      <c r="J231" s="54"/>
      <c r="K231" s="54"/>
      <c r="L231" s="54"/>
      <c r="M231" s="14">
        <f>G231-(G231*C3/100)</f>
        <v>1.5</v>
      </c>
    </row>
    <row r="232" spans="1:13" x14ac:dyDescent="0.25">
      <c r="A232" s="145" t="s">
        <v>138</v>
      </c>
      <c r="B232" s="146"/>
      <c r="C232" s="147"/>
      <c r="D232" s="10" t="s">
        <v>18</v>
      </c>
      <c r="E232" s="10" t="s">
        <v>19</v>
      </c>
      <c r="F232" s="10"/>
      <c r="G232" s="162">
        <v>1.8</v>
      </c>
      <c r="H232" s="162"/>
      <c r="I232" s="162"/>
      <c r="J232" s="54"/>
      <c r="K232" s="54"/>
      <c r="L232" s="54"/>
      <c r="M232" s="14">
        <f>G232-(G232*C3/100)</f>
        <v>1.8</v>
      </c>
    </row>
    <row r="233" spans="1:13" x14ac:dyDescent="0.25">
      <c r="A233" s="145" t="s">
        <v>139</v>
      </c>
      <c r="B233" s="146"/>
      <c r="C233" s="147"/>
      <c r="D233" s="10" t="s">
        <v>18</v>
      </c>
      <c r="E233" s="10" t="s">
        <v>19</v>
      </c>
      <c r="F233" s="10"/>
      <c r="G233" s="162">
        <v>2</v>
      </c>
      <c r="H233" s="162"/>
      <c r="I233" s="162"/>
      <c r="J233" s="54"/>
      <c r="K233" s="54"/>
      <c r="L233" s="54"/>
      <c r="M233" s="14">
        <f>G233-(G233*C3/100)</f>
        <v>2</v>
      </c>
    </row>
    <row r="234" spans="1:13" x14ac:dyDescent="0.25">
      <c r="A234" s="145" t="s">
        <v>140</v>
      </c>
      <c r="B234" s="146"/>
      <c r="C234" s="147"/>
      <c r="D234" s="10" t="s">
        <v>18</v>
      </c>
      <c r="E234" s="10" t="s">
        <v>19</v>
      </c>
      <c r="F234" s="10"/>
      <c r="G234" s="162">
        <v>0.5</v>
      </c>
      <c r="H234" s="162"/>
      <c r="I234" s="162"/>
      <c r="J234" s="54"/>
      <c r="K234" s="54"/>
      <c r="L234" s="54"/>
      <c r="M234" s="14">
        <f>G234-(G234*C3/100)</f>
        <v>0.5</v>
      </c>
    </row>
    <row r="235" spans="1:13" x14ac:dyDescent="0.25">
      <c r="A235" s="145" t="s">
        <v>141</v>
      </c>
      <c r="B235" s="146"/>
      <c r="C235" s="147"/>
      <c r="D235" s="10" t="s">
        <v>18</v>
      </c>
      <c r="E235" s="10" t="s">
        <v>19</v>
      </c>
      <c r="F235" s="10"/>
      <c r="G235" s="162">
        <v>1.5</v>
      </c>
      <c r="H235" s="162"/>
      <c r="I235" s="162"/>
      <c r="J235" s="54"/>
      <c r="K235" s="54"/>
      <c r="L235" s="54"/>
      <c r="M235" s="14">
        <f>G235-(G235*C3/100)</f>
        <v>1.5</v>
      </c>
    </row>
    <row r="236" spans="1:13" x14ac:dyDescent="0.25">
      <c r="A236" s="145" t="s">
        <v>142</v>
      </c>
      <c r="B236" s="146"/>
      <c r="C236" s="147"/>
      <c r="D236" s="10" t="s">
        <v>18</v>
      </c>
      <c r="E236" s="10" t="s">
        <v>19</v>
      </c>
      <c r="F236" s="10"/>
      <c r="G236" s="162">
        <v>1.8</v>
      </c>
      <c r="H236" s="162"/>
      <c r="I236" s="162"/>
      <c r="J236" s="54"/>
      <c r="K236" s="54"/>
      <c r="L236" s="54"/>
      <c r="M236" s="14">
        <f>G236-(G236*C3/100)</f>
        <v>1.8</v>
      </c>
    </row>
    <row r="237" spans="1:13" x14ac:dyDescent="0.25">
      <c r="A237" s="145" t="s">
        <v>143</v>
      </c>
      <c r="B237" s="146"/>
      <c r="C237" s="147"/>
      <c r="D237" s="10" t="s">
        <v>18</v>
      </c>
      <c r="E237" s="10" t="s">
        <v>19</v>
      </c>
      <c r="F237" s="10"/>
      <c r="G237" s="162">
        <v>2</v>
      </c>
      <c r="H237" s="162"/>
      <c r="I237" s="162"/>
      <c r="J237" s="54"/>
      <c r="K237" s="54"/>
      <c r="L237" s="54"/>
      <c r="M237" s="14">
        <f>G237-(G237*C3/100)</f>
        <v>2</v>
      </c>
    </row>
    <row r="238" spans="1:13" x14ac:dyDescent="0.25">
      <c r="A238" s="145" t="s">
        <v>144</v>
      </c>
      <c r="B238" s="146"/>
      <c r="C238" s="147"/>
      <c r="D238" s="10" t="s">
        <v>18</v>
      </c>
      <c r="E238" s="10" t="s">
        <v>19</v>
      </c>
      <c r="F238" s="10"/>
      <c r="G238" s="162">
        <v>1.2</v>
      </c>
      <c r="H238" s="162"/>
      <c r="I238" s="162"/>
      <c r="J238" s="54"/>
      <c r="K238" s="54"/>
      <c r="L238" s="54"/>
      <c r="M238" s="14">
        <f>G238-(G238*C3/100)</f>
        <v>1.2</v>
      </c>
    </row>
    <row r="239" spans="1:13" x14ac:dyDescent="0.25">
      <c r="D239" s="10"/>
      <c r="E239" s="10"/>
      <c r="F239" s="10"/>
      <c r="G239" s="195">
        <f>SUM(G230:I238)</f>
        <v>13.5</v>
      </c>
      <c r="H239" s="196"/>
      <c r="I239" s="196"/>
      <c r="J239" s="233"/>
      <c r="K239" s="233"/>
      <c r="L239" s="233"/>
      <c r="M239" s="18">
        <f>SUM(M230:M238)</f>
        <v>13.5</v>
      </c>
    </row>
    <row r="240" spans="1:13" ht="26.25" customHeight="1" x14ac:dyDescent="0.25">
      <c r="A240" s="20"/>
      <c r="B240" s="10"/>
      <c r="C240" s="22"/>
      <c r="D240" s="34"/>
      <c r="E240" s="34"/>
      <c r="F240" s="34"/>
      <c r="G240" s="34"/>
      <c r="H240" s="34"/>
      <c r="I240" s="35"/>
      <c r="J240" s="223"/>
      <c r="K240" s="212"/>
      <c r="L240" s="212"/>
      <c r="M240" s="202"/>
    </row>
    <row r="241" spans="1:13" ht="58.5" customHeight="1" x14ac:dyDescent="0.25">
      <c r="A241" s="148" t="s">
        <v>200</v>
      </c>
      <c r="B241" s="148"/>
      <c r="C241" s="148"/>
      <c r="D241" s="148"/>
      <c r="E241" s="148"/>
      <c r="F241" s="148"/>
      <c r="G241" s="39"/>
      <c r="H241" s="39"/>
      <c r="I241" s="39"/>
      <c r="J241" s="39"/>
      <c r="K241" s="39"/>
      <c r="L241" s="39"/>
      <c r="M241" s="36"/>
    </row>
    <row r="242" spans="1:13" ht="29.25" customHeight="1" x14ac:dyDescent="0.25">
      <c r="A242" s="173" t="s">
        <v>145</v>
      </c>
      <c r="B242" s="174"/>
      <c r="C242" s="215"/>
      <c r="D242" s="7"/>
      <c r="E242" s="7"/>
      <c r="F242" s="7"/>
      <c r="G242" s="39"/>
      <c r="H242" s="39"/>
      <c r="I242" s="39"/>
      <c r="J242" s="93"/>
      <c r="K242" s="93"/>
      <c r="L242" s="93"/>
      <c r="M242" s="36"/>
    </row>
    <row r="243" spans="1:13" ht="31.5" x14ac:dyDescent="0.25">
      <c r="A243" s="145" t="s">
        <v>119</v>
      </c>
      <c r="B243" s="146"/>
      <c r="C243" s="147"/>
      <c r="D243" s="10" t="s">
        <v>99</v>
      </c>
      <c r="E243" s="10">
        <v>1</v>
      </c>
      <c r="F243" s="10" t="s">
        <v>15</v>
      </c>
      <c r="G243" s="176">
        <v>1575</v>
      </c>
      <c r="H243" s="198"/>
      <c r="I243" s="198"/>
      <c r="J243" s="54"/>
      <c r="K243" s="54"/>
      <c r="L243" s="54"/>
      <c r="M243" s="45">
        <f>G243-(G243*C2/100)</f>
        <v>1575</v>
      </c>
    </row>
    <row r="244" spans="1:13" ht="31.5" x14ac:dyDescent="0.25">
      <c r="A244" s="145" t="s">
        <v>120</v>
      </c>
      <c r="B244" s="146"/>
      <c r="C244" s="147"/>
      <c r="D244" s="10" t="s">
        <v>99</v>
      </c>
      <c r="E244" s="10">
        <v>1</v>
      </c>
      <c r="F244" s="10" t="s">
        <v>15</v>
      </c>
      <c r="G244" s="176">
        <v>1780</v>
      </c>
      <c r="H244" s="198"/>
      <c r="I244" s="198"/>
      <c r="J244" s="54"/>
      <c r="K244" s="54"/>
      <c r="L244" s="54"/>
      <c r="M244" s="45">
        <f>G244-(G244*C2/100)</f>
        <v>1780</v>
      </c>
    </row>
    <row r="245" spans="1:13" ht="31.5" x14ac:dyDescent="0.25">
      <c r="A245" s="145" t="s">
        <v>121</v>
      </c>
      <c r="B245" s="146"/>
      <c r="C245" s="147"/>
      <c r="D245" s="10" t="s">
        <v>99</v>
      </c>
      <c r="E245" s="10">
        <v>1</v>
      </c>
      <c r="F245" s="10" t="s">
        <v>15</v>
      </c>
      <c r="G245" s="176">
        <v>830</v>
      </c>
      <c r="H245" s="198"/>
      <c r="I245" s="198"/>
      <c r="J245" s="54"/>
      <c r="K245" s="54"/>
      <c r="L245" s="54"/>
      <c r="M245" s="45">
        <f>G245-(G245*C2/100)</f>
        <v>830</v>
      </c>
    </row>
    <row r="246" spans="1:13" ht="31.5" x14ac:dyDescent="0.25">
      <c r="A246" s="145" t="s">
        <v>146</v>
      </c>
      <c r="B246" s="146"/>
      <c r="C246" s="147"/>
      <c r="D246" s="10" t="s">
        <v>99</v>
      </c>
      <c r="E246" s="10">
        <v>1</v>
      </c>
      <c r="F246" s="10" t="s">
        <v>15</v>
      </c>
      <c r="G246" s="176">
        <v>1450</v>
      </c>
      <c r="H246" s="198"/>
      <c r="I246" s="198"/>
      <c r="J246" s="54"/>
      <c r="K246" s="54"/>
      <c r="L246" s="54"/>
      <c r="M246" s="45">
        <f>G246-(G246*C2/100)</f>
        <v>1450</v>
      </c>
    </row>
    <row r="247" spans="1:13" ht="31.5" x14ac:dyDescent="0.25">
      <c r="A247" s="145" t="s">
        <v>147</v>
      </c>
      <c r="B247" s="146"/>
      <c r="C247" s="147"/>
      <c r="D247" s="10" t="s">
        <v>99</v>
      </c>
      <c r="E247" s="10">
        <v>1</v>
      </c>
      <c r="F247" s="10" t="s">
        <v>15</v>
      </c>
      <c r="G247" s="176">
        <v>455</v>
      </c>
      <c r="H247" s="198"/>
      <c r="I247" s="198"/>
      <c r="J247" s="54"/>
      <c r="K247" s="54"/>
      <c r="L247" s="54"/>
      <c r="M247" s="45">
        <f>G247-(G247*C2/100)</f>
        <v>455</v>
      </c>
    </row>
    <row r="248" spans="1:13" ht="31.5" x14ac:dyDescent="0.25">
      <c r="A248" s="131" t="s">
        <v>124</v>
      </c>
      <c r="B248" s="131"/>
      <c r="C248" s="131"/>
      <c r="D248" s="13" t="s">
        <v>99</v>
      </c>
      <c r="E248" s="13">
        <v>1</v>
      </c>
      <c r="F248" s="13" t="s">
        <v>15</v>
      </c>
      <c r="G248" s="176">
        <v>410</v>
      </c>
      <c r="H248" s="198"/>
      <c r="I248" s="198"/>
      <c r="J248" s="54"/>
      <c r="K248" s="54"/>
      <c r="L248" s="54"/>
      <c r="M248" s="45">
        <f>G248-(G248*C2/100)</f>
        <v>410</v>
      </c>
    </row>
    <row r="249" spans="1:13" x14ac:dyDescent="0.25">
      <c r="A249" s="32"/>
      <c r="B249" s="32"/>
      <c r="C249" s="32"/>
      <c r="D249" s="32"/>
      <c r="E249" s="32"/>
      <c r="F249" s="32"/>
      <c r="G249" s="237">
        <f>SUM(G243:I248)</f>
        <v>6500</v>
      </c>
      <c r="H249" s="203"/>
      <c r="I249" s="203"/>
      <c r="J249" s="54"/>
      <c r="K249" s="54"/>
      <c r="L249" s="54"/>
      <c r="M249" s="46">
        <f>SUM(M243:M248)</f>
        <v>6500</v>
      </c>
    </row>
    <row r="250" spans="1:13" x14ac:dyDescent="0.25">
      <c r="A250" s="32"/>
      <c r="B250" s="32"/>
      <c r="C250" s="32"/>
      <c r="D250" s="32"/>
      <c r="E250" s="32"/>
      <c r="F250" s="32"/>
      <c r="G250" s="28" t="s">
        <v>201</v>
      </c>
      <c r="H250" s="63" t="s">
        <v>202</v>
      </c>
      <c r="I250" s="83"/>
      <c r="J250" s="54"/>
      <c r="K250" s="54"/>
      <c r="L250" s="87" t="s">
        <v>201</v>
      </c>
      <c r="M250" s="27" t="s">
        <v>202</v>
      </c>
    </row>
    <row r="251" spans="1:13" ht="31.5" x14ac:dyDescent="0.25">
      <c r="A251" s="131" t="s">
        <v>148</v>
      </c>
      <c r="B251" s="131"/>
      <c r="C251" s="131"/>
      <c r="D251" s="13" t="s">
        <v>99</v>
      </c>
      <c r="E251" s="13">
        <v>1</v>
      </c>
      <c r="F251" s="13" t="s">
        <v>15</v>
      </c>
      <c r="G251" s="64">
        <v>9240</v>
      </c>
      <c r="H251" s="68">
        <v>2890</v>
      </c>
      <c r="I251" s="85"/>
      <c r="J251" s="54"/>
      <c r="K251" s="54"/>
      <c r="L251" s="45">
        <f>G251-((G251*C2)/100)</f>
        <v>9240</v>
      </c>
      <c r="M251" s="45">
        <f>H251-((H251*C2)/100)</f>
        <v>2890</v>
      </c>
    </row>
    <row r="252" spans="1:13" ht="55.5" customHeight="1" x14ac:dyDescent="0.25">
      <c r="A252" s="234" t="s">
        <v>149</v>
      </c>
      <c r="B252" s="235"/>
      <c r="C252" s="236"/>
      <c r="D252" s="10" t="s">
        <v>99</v>
      </c>
      <c r="E252" s="10">
        <v>1</v>
      </c>
      <c r="F252" s="10" t="s">
        <v>15</v>
      </c>
      <c r="G252" s="95">
        <v>17330</v>
      </c>
      <c r="H252" s="96">
        <v>3470</v>
      </c>
      <c r="I252" s="58"/>
      <c r="J252" s="54"/>
      <c r="K252" s="54"/>
      <c r="L252" s="45">
        <f>G252-((G252*C2)/100)</f>
        <v>17330</v>
      </c>
      <c r="M252" s="45">
        <f>H252-((H252*C2)/100)</f>
        <v>3470</v>
      </c>
    </row>
    <row r="253" spans="1:13" x14ac:dyDescent="0.25">
      <c r="D253" s="10"/>
      <c r="E253" s="10"/>
      <c r="F253" s="10"/>
      <c r="G253" s="74">
        <f>SUM(G251:G252)</f>
        <v>26570</v>
      </c>
      <c r="H253" s="97">
        <f>SUM(H251:H252)</f>
        <v>6360</v>
      </c>
      <c r="I253" s="104"/>
      <c r="J253" s="86"/>
      <c r="K253" s="86"/>
      <c r="L253" s="46">
        <f>SUM(L251:L252)</f>
        <v>26570</v>
      </c>
      <c r="M253" s="46">
        <f>SUM(M251:M252)</f>
        <v>6360</v>
      </c>
    </row>
    <row r="254" spans="1:13" ht="28.5" customHeight="1" x14ac:dyDescent="0.25">
      <c r="A254" s="148" t="s">
        <v>41</v>
      </c>
      <c r="B254" s="148"/>
      <c r="C254" s="148"/>
      <c r="D254" s="148"/>
      <c r="E254" s="148"/>
      <c r="F254" s="148"/>
      <c r="G254" s="34"/>
      <c r="H254" s="34"/>
      <c r="I254" s="62"/>
      <c r="J254" s="172"/>
      <c r="K254" s="172"/>
      <c r="L254" s="172"/>
      <c r="M254" s="172"/>
    </row>
    <row r="255" spans="1:13" x14ac:dyDescent="0.25">
      <c r="A255" s="145" t="s">
        <v>150</v>
      </c>
      <c r="B255" s="146"/>
      <c r="C255" s="147"/>
      <c r="D255" s="10" t="s">
        <v>18</v>
      </c>
      <c r="E255" s="10" t="s">
        <v>19</v>
      </c>
      <c r="F255" s="10"/>
      <c r="G255" s="216">
        <v>3</v>
      </c>
      <c r="H255" s="216"/>
      <c r="I255" s="216"/>
      <c r="J255" s="54"/>
      <c r="K255" s="54"/>
      <c r="L255" s="54"/>
      <c r="M255" s="18">
        <f>G255-(G255*C3/100)</f>
        <v>3</v>
      </c>
    </row>
    <row r="256" spans="1:13" ht="31.5" x14ac:dyDescent="0.25">
      <c r="A256" s="145" t="s">
        <v>151</v>
      </c>
      <c r="B256" s="146"/>
      <c r="C256" s="147"/>
      <c r="D256" s="10" t="s">
        <v>152</v>
      </c>
      <c r="E256" s="10">
        <v>1</v>
      </c>
      <c r="F256" s="10" t="s">
        <v>15</v>
      </c>
      <c r="G256" s="152">
        <v>60</v>
      </c>
      <c r="H256" s="239"/>
      <c r="I256" s="239"/>
      <c r="J256" s="54"/>
      <c r="K256" s="54"/>
      <c r="L256" s="54"/>
      <c r="M256" s="99">
        <f>G256-(G256*C2/100)</f>
        <v>60</v>
      </c>
    </row>
    <row r="257" spans="1:19" ht="31.5" x14ac:dyDescent="0.25">
      <c r="A257" s="131" t="s">
        <v>203</v>
      </c>
      <c r="B257" s="131"/>
      <c r="C257" s="131"/>
      <c r="D257" s="13" t="s">
        <v>32</v>
      </c>
      <c r="E257" s="13">
        <v>1</v>
      </c>
      <c r="F257" s="31" t="s">
        <v>15</v>
      </c>
      <c r="G257" s="240">
        <v>850</v>
      </c>
      <c r="H257" s="240"/>
      <c r="I257" s="240"/>
      <c r="J257" s="54"/>
      <c r="K257" s="54"/>
      <c r="L257" s="54"/>
      <c r="M257" s="99">
        <f>G257-(G257*C2/100)</f>
        <v>850</v>
      </c>
    </row>
    <row r="258" spans="1:19" x14ac:dyDescent="0.25">
      <c r="A258" s="32"/>
      <c r="B258" s="32"/>
      <c r="C258" s="32"/>
      <c r="D258" s="32"/>
      <c r="E258" s="32"/>
      <c r="F258" s="32"/>
      <c r="G258" s="225">
        <f>SUM(G256:I257)</f>
        <v>910</v>
      </c>
      <c r="H258" s="241"/>
      <c r="I258" s="242"/>
      <c r="J258" s="49"/>
      <c r="K258" s="49"/>
      <c r="L258" s="49"/>
      <c r="M258" s="46">
        <f>SUM(M256:M257)</f>
        <v>910</v>
      </c>
    </row>
    <row r="259" spans="1:19" x14ac:dyDescent="0.25">
      <c r="A259" s="32"/>
      <c r="B259" s="32"/>
      <c r="C259" s="32"/>
      <c r="D259" s="32"/>
      <c r="E259" s="32"/>
      <c r="F259" s="32"/>
      <c r="G259" s="100"/>
      <c r="H259" s="32"/>
      <c r="I259" s="32"/>
      <c r="J259" s="102"/>
      <c r="K259" s="102"/>
      <c r="L259" s="102"/>
      <c r="M259" s="103"/>
    </row>
    <row r="260" spans="1:19" ht="39" customHeight="1" x14ac:dyDescent="0.25">
      <c r="A260" s="243" t="s">
        <v>204</v>
      </c>
      <c r="B260" s="244"/>
      <c r="C260" s="244"/>
      <c r="D260" s="244"/>
      <c r="E260" s="244"/>
      <c r="F260" s="244"/>
      <c r="G260" s="100"/>
      <c r="H260" s="32"/>
      <c r="I260" s="32"/>
      <c r="J260" s="102"/>
      <c r="K260" s="141" t="s">
        <v>119</v>
      </c>
      <c r="L260" s="142"/>
      <c r="M260" s="103"/>
      <c r="N260" s="101"/>
      <c r="O260" s="101"/>
      <c r="P260" s="101"/>
      <c r="Q260" s="101"/>
      <c r="R260" s="138" t="s">
        <v>215</v>
      </c>
      <c r="S260" s="139"/>
    </row>
    <row r="261" spans="1:19" x14ac:dyDescent="0.25">
      <c r="A261" s="173" t="s">
        <v>205</v>
      </c>
      <c r="B261" s="174"/>
      <c r="C261" s="215"/>
      <c r="D261" s="10"/>
      <c r="E261" s="13"/>
      <c r="F261" s="31"/>
      <c r="G261" s="107" t="s">
        <v>209</v>
      </c>
      <c r="H261" s="6" t="s">
        <v>210</v>
      </c>
      <c r="I261" s="6" t="s">
        <v>211</v>
      </c>
      <c r="J261" s="6" t="s">
        <v>212</v>
      </c>
      <c r="K261" s="6" t="s">
        <v>213</v>
      </c>
      <c r="L261" s="6" t="s">
        <v>214</v>
      </c>
      <c r="M261" s="103"/>
      <c r="N261" s="105" t="s">
        <v>209</v>
      </c>
      <c r="O261" s="106" t="s">
        <v>210</v>
      </c>
      <c r="P261" s="106" t="s">
        <v>211</v>
      </c>
      <c r="Q261" s="106" t="s">
        <v>212</v>
      </c>
      <c r="R261" s="106" t="s">
        <v>213</v>
      </c>
      <c r="S261" s="106" t="s">
        <v>214</v>
      </c>
    </row>
    <row r="262" spans="1:19" ht="31.5" x14ac:dyDescent="0.25">
      <c r="A262" s="144" t="s">
        <v>206</v>
      </c>
      <c r="B262" s="144"/>
      <c r="C262" s="144"/>
      <c r="D262" s="10" t="s">
        <v>99</v>
      </c>
      <c r="E262" s="13">
        <v>1</v>
      </c>
      <c r="F262" s="31" t="s">
        <v>15</v>
      </c>
      <c r="G262" s="108">
        <v>3060</v>
      </c>
      <c r="H262" s="68">
        <v>3060</v>
      </c>
      <c r="I262" s="68">
        <v>3310</v>
      </c>
      <c r="J262" s="68">
        <v>3980</v>
      </c>
      <c r="K262" s="143">
        <v>320</v>
      </c>
      <c r="L262" s="143">
        <v>470</v>
      </c>
      <c r="M262" s="101"/>
      <c r="N262" s="73">
        <f>G262-((G262*C2)/100)</f>
        <v>3060</v>
      </c>
      <c r="O262" s="89">
        <f>H262-((H262*C2)/100)</f>
        <v>3060</v>
      </c>
      <c r="P262" s="89">
        <f>I262-((I262*C2)/100)</f>
        <v>3310</v>
      </c>
      <c r="Q262" s="89">
        <f>J262-((J262*C2)/100)</f>
        <v>3980</v>
      </c>
      <c r="R262" s="140">
        <f>K262-((K262*C2)/100)</f>
        <v>320</v>
      </c>
      <c r="S262" s="140">
        <f>L262-((L262*C2)/100)</f>
        <v>470</v>
      </c>
    </row>
    <row r="263" spans="1:19" ht="31.5" x14ac:dyDescent="0.25">
      <c r="A263" s="144" t="s">
        <v>207</v>
      </c>
      <c r="B263" s="144"/>
      <c r="C263" s="144"/>
      <c r="D263" s="10" t="s">
        <v>99</v>
      </c>
      <c r="E263" s="13">
        <v>1</v>
      </c>
      <c r="F263" s="31" t="s">
        <v>15</v>
      </c>
      <c r="G263" s="108">
        <v>3150</v>
      </c>
      <c r="H263" s="68">
        <v>3150</v>
      </c>
      <c r="I263" s="68">
        <v>3280</v>
      </c>
      <c r="J263" s="68">
        <v>3310</v>
      </c>
      <c r="K263" s="143"/>
      <c r="L263" s="143"/>
      <c r="M263" s="101"/>
      <c r="N263" s="73">
        <f>G263-((G263*C2)/100)</f>
        <v>3150</v>
      </c>
      <c r="O263" s="89">
        <f>H263-((H263*C2)/100)</f>
        <v>3150</v>
      </c>
      <c r="P263" s="89">
        <f>I263-((I263*C2)/100)</f>
        <v>3280</v>
      </c>
      <c r="Q263" s="89">
        <f>J263-((J263*C2)/100)</f>
        <v>3310</v>
      </c>
      <c r="R263" s="140"/>
      <c r="S263" s="140"/>
    </row>
    <row r="264" spans="1:19" ht="31.5" x14ac:dyDescent="0.25">
      <c r="A264" s="131" t="s">
        <v>208</v>
      </c>
      <c r="B264" s="131"/>
      <c r="C264" s="131"/>
      <c r="D264" s="10" t="s">
        <v>99</v>
      </c>
      <c r="E264" s="13">
        <v>1</v>
      </c>
      <c r="F264" s="31" t="s">
        <v>15</v>
      </c>
      <c r="G264" s="108">
        <v>3150</v>
      </c>
      <c r="H264" s="68">
        <v>3150</v>
      </c>
      <c r="I264" s="68">
        <v>3390</v>
      </c>
      <c r="J264" s="68">
        <v>3640</v>
      </c>
      <c r="K264" s="143"/>
      <c r="L264" s="143"/>
      <c r="N264" s="73">
        <f>G264-((G264*C2)/100)</f>
        <v>3150</v>
      </c>
      <c r="O264" s="89">
        <f>H264-((H264*C2)/100)</f>
        <v>3150</v>
      </c>
      <c r="P264" s="89">
        <f>I264-((I264*C2)/100)</f>
        <v>3390</v>
      </c>
      <c r="Q264" s="89">
        <f>J264-((J264*C2)/100)</f>
        <v>3640</v>
      </c>
      <c r="R264" s="140"/>
      <c r="S264" s="140"/>
    </row>
    <row r="265" spans="1:19" ht="27" customHeight="1" x14ac:dyDescent="0.25">
      <c r="A265" s="131">
        <v>0.55000000000000004</v>
      </c>
      <c r="B265" s="131"/>
      <c r="C265" s="131"/>
      <c r="D265" s="10" t="s">
        <v>99</v>
      </c>
      <c r="E265" s="13">
        <v>1</v>
      </c>
      <c r="F265" s="31" t="s">
        <v>15</v>
      </c>
      <c r="G265" s="108">
        <v>3150</v>
      </c>
      <c r="H265" s="68">
        <v>3150</v>
      </c>
      <c r="I265" s="68">
        <v>3460</v>
      </c>
      <c r="J265" s="68">
        <v>4010</v>
      </c>
      <c r="K265" s="143"/>
      <c r="L265" s="143"/>
      <c r="N265" s="73">
        <f>G265-((G265*C2)/100)</f>
        <v>3150</v>
      </c>
      <c r="O265" s="89">
        <f>H265-((H265*C2)/100)</f>
        <v>3150</v>
      </c>
      <c r="P265" s="89">
        <f>I265-((I265*C2)/100)</f>
        <v>3460</v>
      </c>
      <c r="Q265" s="89">
        <f>J265-((J265*C2)/100)</f>
        <v>4010</v>
      </c>
      <c r="R265" s="140"/>
      <c r="S265" s="140"/>
    </row>
    <row r="266" spans="1:19" ht="31.5" x14ac:dyDescent="0.25">
      <c r="A266" s="131">
        <v>0.75</v>
      </c>
      <c r="B266" s="131"/>
      <c r="C266" s="131"/>
      <c r="D266" s="10" t="s">
        <v>99</v>
      </c>
      <c r="E266" s="13">
        <v>1</v>
      </c>
      <c r="F266" s="31" t="s">
        <v>15</v>
      </c>
      <c r="G266" s="108">
        <v>3310</v>
      </c>
      <c r="H266" s="68">
        <v>3260</v>
      </c>
      <c r="I266" s="68">
        <v>3520</v>
      </c>
      <c r="J266" s="68">
        <v>4510</v>
      </c>
      <c r="K266" s="143"/>
      <c r="L266" s="143"/>
      <c r="N266" s="73">
        <f>G266-((G266*C2)/100)</f>
        <v>3310</v>
      </c>
      <c r="O266" s="89">
        <f>H266-((H266*C2)/100)</f>
        <v>3260</v>
      </c>
      <c r="P266" s="89">
        <f>I266-((I266*C2)/100)</f>
        <v>3520</v>
      </c>
      <c r="Q266" s="89">
        <f>J266-((J266*C2)/100)</f>
        <v>4510</v>
      </c>
      <c r="R266" s="140"/>
      <c r="S266" s="140"/>
    </row>
    <row r="267" spans="1:19" ht="31.5" x14ac:dyDescent="0.25">
      <c r="A267" s="131">
        <v>1.1000000000000001</v>
      </c>
      <c r="B267" s="131"/>
      <c r="C267" s="131"/>
      <c r="D267" s="10" t="s">
        <v>99</v>
      </c>
      <c r="E267" s="13">
        <v>1</v>
      </c>
      <c r="F267" s="31" t="s">
        <v>15</v>
      </c>
      <c r="G267" s="108">
        <v>3570</v>
      </c>
      <c r="H267" s="68">
        <v>3480</v>
      </c>
      <c r="I267" s="68">
        <v>3900</v>
      </c>
      <c r="J267" s="68">
        <v>5030</v>
      </c>
      <c r="K267" s="143"/>
      <c r="L267" s="143"/>
      <c r="N267" s="73">
        <f>G267-((G267*C2)/100)</f>
        <v>3570</v>
      </c>
      <c r="O267" s="89">
        <f>H267-((H267*C2)/100)</f>
        <v>3480</v>
      </c>
      <c r="P267" s="89">
        <f>I267-((I267*C2)/100)</f>
        <v>3900</v>
      </c>
      <c r="Q267" s="89">
        <f>J267-((J267*C2)/100)</f>
        <v>5030</v>
      </c>
      <c r="R267" s="140"/>
      <c r="S267" s="140"/>
    </row>
    <row r="268" spans="1:19" ht="31.5" x14ac:dyDescent="0.25">
      <c r="A268" s="131">
        <v>1.5</v>
      </c>
      <c r="B268" s="131"/>
      <c r="C268" s="131"/>
      <c r="D268" s="10" t="s">
        <v>99</v>
      </c>
      <c r="E268" s="13">
        <v>1</v>
      </c>
      <c r="F268" s="31" t="s">
        <v>15</v>
      </c>
      <c r="G268" s="108">
        <v>4130</v>
      </c>
      <c r="H268" s="68">
        <v>4070</v>
      </c>
      <c r="I268" s="68">
        <v>4510</v>
      </c>
      <c r="J268" s="68">
        <v>6220</v>
      </c>
      <c r="K268" s="143">
        <v>630</v>
      </c>
      <c r="L268" s="143">
        <v>840</v>
      </c>
      <c r="N268" s="73">
        <f>G268-((G268*C2)/100)</f>
        <v>4130</v>
      </c>
      <c r="O268" s="89">
        <f>H268-((H268*C2)/100)</f>
        <v>4070</v>
      </c>
      <c r="P268" s="89">
        <f>I268-((I268*C2)/100)</f>
        <v>4510</v>
      </c>
      <c r="Q268" s="89">
        <f>J268-((J268*C2)/100)</f>
        <v>6220</v>
      </c>
      <c r="R268" s="140">
        <f>K268-((K268*C2)/100)</f>
        <v>630</v>
      </c>
      <c r="S268" s="140">
        <f>L268-((L268*C2)/100)</f>
        <v>840</v>
      </c>
    </row>
    <row r="269" spans="1:19" ht="31.5" x14ac:dyDescent="0.25">
      <c r="A269" s="131">
        <v>2.2000000000000002</v>
      </c>
      <c r="B269" s="131"/>
      <c r="C269" s="131"/>
      <c r="D269" s="10" t="s">
        <v>99</v>
      </c>
      <c r="E269" s="13">
        <v>1</v>
      </c>
      <c r="F269" s="31" t="s">
        <v>15</v>
      </c>
      <c r="G269" s="108">
        <v>4620</v>
      </c>
      <c r="H269" s="68">
        <v>4520</v>
      </c>
      <c r="I269" s="68">
        <v>6570</v>
      </c>
      <c r="J269" s="68">
        <v>7280</v>
      </c>
      <c r="K269" s="143"/>
      <c r="L269" s="143"/>
      <c r="N269" s="73">
        <f>G269-((G269*C2)/100)</f>
        <v>4620</v>
      </c>
      <c r="O269" s="89">
        <f>H269-((H269*C2)/100)</f>
        <v>4520</v>
      </c>
      <c r="P269" s="89">
        <f>I269-((I269*C2)/100)</f>
        <v>6570</v>
      </c>
      <c r="Q269" s="89">
        <f>J269-((J269*C2)/100)</f>
        <v>7280</v>
      </c>
      <c r="R269" s="140"/>
      <c r="S269" s="140"/>
    </row>
    <row r="270" spans="1:19" ht="31.5" x14ac:dyDescent="0.25">
      <c r="A270" s="131">
        <v>3</v>
      </c>
      <c r="B270" s="131"/>
      <c r="C270" s="131"/>
      <c r="D270" s="10" t="s">
        <v>99</v>
      </c>
      <c r="E270" s="13">
        <v>1</v>
      </c>
      <c r="F270" s="31" t="s">
        <v>15</v>
      </c>
      <c r="G270" s="108">
        <v>6190</v>
      </c>
      <c r="H270" s="68">
        <v>6150</v>
      </c>
      <c r="I270" s="68">
        <v>7940</v>
      </c>
      <c r="J270" s="68">
        <v>8120</v>
      </c>
      <c r="K270" s="143"/>
      <c r="L270" s="143"/>
      <c r="N270" s="73">
        <f>G270-((G270*C2)/100)</f>
        <v>6190</v>
      </c>
      <c r="O270" s="89">
        <f>H270-((H270*C2)/100)</f>
        <v>6150</v>
      </c>
      <c r="P270" s="89">
        <f>I270-((I270*C2)/100)</f>
        <v>7940</v>
      </c>
      <c r="Q270" s="89">
        <f>J270-((J270*C2)/100)</f>
        <v>8120</v>
      </c>
      <c r="R270" s="140"/>
      <c r="S270" s="140"/>
    </row>
    <row r="271" spans="1:19" ht="31.5" x14ac:dyDescent="0.25">
      <c r="A271" s="131">
        <v>4</v>
      </c>
      <c r="B271" s="131"/>
      <c r="C271" s="131"/>
      <c r="D271" s="10" t="s">
        <v>99</v>
      </c>
      <c r="E271" s="13">
        <v>1</v>
      </c>
      <c r="F271" s="31" t="s">
        <v>15</v>
      </c>
      <c r="G271" s="108">
        <v>7560</v>
      </c>
      <c r="H271" s="68">
        <v>6880</v>
      </c>
      <c r="I271" s="68">
        <v>7940</v>
      </c>
      <c r="J271" s="68">
        <v>10550</v>
      </c>
      <c r="K271" s="143"/>
      <c r="L271" s="143"/>
      <c r="N271" s="73">
        <f>G271-((G271*C2)/100)</f>
        <v>7560</v>
      </c>
      <c r="O271" s="89">
        <f>H271-((H271*C2)/100)</f>
        <v>6880</v>
      </c>
      <c r="P271" s="89">
        <f>I271-((I271*C2)/100)</f>
        <v>7940</v>
      </c>
      <c r="Q271" s="89">
        <f>J271-((J271*C2)/100)</f>
        <v>10550</v>
      </c>
      <c r="R271" s="140"/>
      <c r="S271" s="140"/>
    </row>
    <row r="272" spans="1:19" ht="31.5" x14ac:dyDescent="0.25">
      <c r="A272" s="131">
        <v>5.5</v>
      </c>
      <c r="B272" s="131"/>
      <c r="C272" s="131"/>
      <c r="D272" s="10" t="s">
        <v>99</v>
      </c>
      <c r="E272" s="13">
        <v>1</v>
      </c>
      <c r="F272" s="31" t="s">
        <v>15</v>
      </c>
      <c r="G272" s="108">
        <v>9510</v>
      </c>
      <c r="H272" s="68">
        <v>8930</v>
      </c>
      <c r="I272" s="68">
        <v>10390</v>
      </c>
      <c r="J272" s="68">
        <v>11500</v>
      </c>
      <c r="K272" s="143"/>
      <c r="L272" s="143"/>
      <c r="N272" s="73">
        <f>G272-((G272*C2)/100)</f>
        <v>9510</v>
      </c>
      <c r="O272" s="89">
        <f>H272-((H272*C2)/100)</f>
        <v>8930</v>
      </c>
      <c r="P272" s="89">
        <f>I272-((I272*C2)/100)</f>
        <v>10390</v>
      </c>
      <c r="Q272" s="89">
        <f>J272-((J272*C2)/100)</f>
        <v>11500</v>
      </c>
      <c r="R272" s="140"/>
      <c r="S272" s="140"/>
    </row>
    <row r="273" spans="1:19" ht="31.5" x14ac:dyDescent="0.25">
      <c r="A273" s="131">
        <v>7.5</v>
      </c>
      <c r="B273" s="131"/>
      <c r="C273" s="131"/>
      <c r="D273" s="10" t="s">
        <v>99</v>
      </c>
      <c r="E273" s="13">
        <v>1</v>
      </c>
      <c r="F273" s="31" t="s">
        <v>15</v>
      </c>
      <c r="G273" s="108">
        <v>11760</v>
      </c>
      <c r="H273" s="68">
        <v>11690</v>
      </c>
      <c r="I273" s="68">
        <v>13820</v>
      </c>
      <c r="J273" s="68">
        <v>18290</v>
      </c>
      <c r="K273" s="143">
        <v>840</v>
      </c>
      <c r="L273" s="143"/>
      <c r="N273" s="73">
        <f>G273-((G273*C2)/100)</f>
        <v>11760</v>
      </c>
      <c r="O273" s="89">
        <f>H273-((H273*C2)/100)</f>
        <v>11690</v>
      </c>
      <c r="P273" s="89">
        <f>I273-((I273*C2)/100)</f>
        <v>13820</v>
      </c>
      <c r="Q273" s="89">
        <f>J273-((J273*C2)/100)</f>
        <v>18290</v>
      </c>
      <c r="R273" s="140">
        <f>K273-((K273*C2)/100)</f>
        <v>840</v>
      </c>
      <c r="S273" s="140"/>
    </row>
    <row r="274" spans="1:19" ht="31.5" x14ac:dyDescent="0.25">
      <c r="A274" s="131">
        <v>11</v>
      </c>
      <c r="B274" s="131"/>
      <c r="C274" s="131"/>
      <c r="D274" s="10" t="s">
        <v>99</v>
      </c>
      <c r="E274" s="13">
        <v>1</v>
      </c>
      <c r="F274" s="31" t="s">
        <v>15</v>
      </c>
      <c r="G274" s="108">
        <v>14210</v>
      </c>
      <c r="H274" s="68">
        <v>13830</v>
      </c>
      <c r="I274" s="68">
        <v>17640</v>
      </c>
      <c r="J274" s="68">
        <v>20100</v>
      </c>
      <c r="K274" s="143"/>
      <c r="L274" s="143"/>
      <c r="N274" s="73">
        <f>G274-((G274*C2)/100)</f>
        <v>14210</v>
      </c>
      <c r="O274" s="89">
        <f>H274-((H274*C2)/100)</f>
        <v>13830</v>
      </c>
      <c r="P274" s="89">
        <f>I274-((I274*C2)/100)</f>
        <v>17640</v>
      </c>
      <c r="Q274" s="89">
        <f>J274-((J274*C2)/100)</f>
        <v>20100</v>
      </c>
      <c r="R274" s="140"/>
      <c r="S274" s="140"/>
    </row>
    <row r="275" spans="1:19" ht="31.5" x14ac:dyDescent="0.25">
      <c r="A275" s="131">
        <v>15</v>
      </c>
      <c r="B275" s="131"/>
      <c r="C275" s="131"/>
      <c r="D275" s="10" t="s">
        <v>99</v>
      </c>
      <c r="E275" s="13">
        <v>1</v>
      </c>
      <c r="F275" s="31" t="s">
        <v>15</v>
      </c>
      <c r="G275" s="108">
        <v>20700</v>
      </c>
      <c r="H275" s="68">
        <v>20120</v>
      </c>
      <c r="I275" s="68">
        <v>23670</v>
      </c>
      <c r="J275" s="68">
        <v>28590</v>
      </c>
      <c r="K275" s="143"/>
      <c r="L275" s="143"/>
      <c r="N275" s="73">
        <f>G275-((G275*C2)/100)</f>
        <v>20700</v>
      </c>
      <c r="O275" s="89">
        <f>H275-((H275*C2)/100)</f>
        <v>20120</v>
      </c>
      <c r="P275" s="89">
        <f>I275-((I275*C2)/100)</f>
        <v>23670</v>
      </c>
      <c r="Q275" s="89">
        <f>J275-((J275*C2)/100)</f>
        <v>28590</v>
      </c>
      <c r="R275" s="140"/>
      <c r="S275" s="140"/>
    </row>
    <row r="276" spans="1:19" ht="31.5" x14ac:dyDescent="0.25">
      <c r="A276" s="131">
        <v>18.5</v>
      </c>
      <c r="B276" s="131"/>
      <c r="C276" s="131"/>
      <c r="D276" s="10" t="s">
        <v>99</v>
      </c>
      <c r="E276" s="13">
        <v>1</v>
      </c>
      <c r="F276" s="31" t="s">
        <v>15</v>
      </c>
      <c r="G276" s="108">
        <v>24260</v>
      </c>
      <c r="H276" s="68">
        <v>23100</v>
      </c>
      <c r="I276" s="68">
        <v>26720</v>
      </c>
      <c r="J276" s="68">
        <v>35430</v>
      </c>
      <c r="K276" s="143">
        <v>1370</v>
      </c>
      <c r="L276" s="143"/>
      <c r="N276" s="73">
        <f>G276-((G276*C2)/100)</f>
        <v>24260</v>
      </c>
      <c r="O276" s="89">
        <f>H276-((H276*C2)/100)</f>
        <v>23100</v>
      </c>
      <c r="P276" s="89">
        <f>I276-((I276*C2)/100)</f>
        <v>26720</v>
      </c>
      <c r="Q276" s="89">
        <f>J276-((J276*C2)/100)</f>
        <v>35430</v>
      </c>
      <c r="R276" s="140">
        <f>K276-((K276*C2)/100)</f>
        <v>1370</v>
      </c>
      <c r="S276" s="140"/>
    </row>
    <row r="277" spans="1:19" ht="31.5" x14ac:dyDescent="0.25">
      <c r="A277" s="131">
        <v>22</v>
      </c>
      <c r="B277" s="131"/>
      <c r="C277" s="131"/>
      <c r="D277" s="10" t="s">
        <v>99</v>
      </c>
      <c r="E277" s="13">
        <v>1</v>
      </c>
      <c r="F277" s="31" t="s">
        <v>15</v>
      </c>
      <c r="G277" s="108">
        <v>28380</v>
      </c>
      <c r="H277" s="68">
        <v>28260</v>
      </c>
      <c r="I277" s="68">
        <v>34880</v>
      </c>
      <c r="J277" s="68">
        <v>36270</v>
      </c>
      <c r="K277" s="143"/>
      <c r="L277" s="143"/>
      <c r="N277" s="73">
        <f>G277-((G277*C2)/100)</f>
        <v>28380</v>
      </c>
      <c r="O277" s="89">
        <f>H277-((H277*C2)/100)</f>
        <v>28260</v>
      </c>
      <c r="P277" s="89">
        <f>I277-((I277*C2)/100)</f>
        <v>34880</v>
      </c>
      <c r="Q277" s="89">
        <f>J277-((J277*C2)/100)</f>
        <v>36270</v>
      </c>
      <c r="R277" s="140"/>
      <c r="S277" s="140"/>
    </row>
    <row r="278" spans="1:19" ht="31.5" x14ac:dyDescent="0.25">
      <c r="A278" s="131">
        <v>30</v>
      </c>
      <c r="B278" s="131"/>
      <c r="C278" s="131"/>
      <c r="D278" s="10" t="s">
        <v>99</v>
      </c>
      <c r="E278" s="13">
        <v>1</v>
      </c>
      <c r="F278" s="31" t="s">
        <v>15</v>
      </c>
      <c r="G278" s="108">
        <v>32550</v>
      </c>
      <c r="H278" s="68">
        <v>32030</v>
      </c>
      <c r="I278" s="68">
        <v>37020</v>
      </c>
      <c r="J278" s="68">
        <v>49170</v>
      </c>
      <c r="K278" s="143">
        <v>1680</v>
      </c>
      <c r="L278" s="143"/>
      <c r="N278" s="73">
        <f>G278-((G278*C2)/100)</f>
        <v>32550</v>
      </c>
      <c r="O278" s="89">
        <f>H278-((H278*C2)/100)</f>
        <v>32030</v>
      </c>
      <c r="P278" s="89">
        <f>I278-((I278*C2)/100)</f>
        <v>37020</v>
      </c>
      <c r="Q278" s="89">
        <f>J278-((J278*C2)/100)</f>
        <v>49170</v>
      </c>
      <c r="R278" s="140">
        <f>K278-((K278*C2)/100)</f>
        <v>1680</v>
      </c>
      <c r="S278" s="140"/>
    </row>
    <row r="279" spans="1:19" ht="31.5" x14ac:dyDescent="0.25">
      <c r="A279" s="131">
        <v>37</v>
      </c>
      <c r="B279" s="131"/>
      <c r="C279" s="131"/>
      <c r="D279" s="10" t="s">
        <v>99</v>
      </c>
      <c r="E279" s="13">
        <v>1</v>
      </c>
      <c r="F279" s="31" t="s">
        <v>15</v>
      </c>
      <c r="G279" s="108">
        <v>45450</v>
      </c>
      <c r="H279" s="68">
        <v>40640</v>
      </c>
      <c r="I279" s="68">
        <v>49120</v>
      </c>
      <c r="J279" s="68">
        <v>62820</v>
      </c>
      <c r="K279" s="143"/>
      <c r="L279" s="143"/>
      <c r="N279" s="73">
        <f>G279-((G279*C2)/100)</f>
        <v>45450</v>
      </c>
      <c r="O279" s="89">
        <f>H279-((H279*C2)/100)</f>
        <v>40640</v>
      </c>
      <c r="P279" s="89">
        <f>I279-((I279*C2)/100)</f>
        <v>49120</v>
      </c>
      <c r="Q279" s="89">
        <f>J279-((J279*C2)/100)</f>
        <v>62820</v>
      </c>
      <c r="R279" s="140"/>
      <c r="S279" s="140"/>
    </row>
    <row r="280" spans="1:19" ht="31.5" x14ac:dyDescent="0.25">
      <c r="A280" s="131">
        <v>45</v>
      </c>
      <c r="B280" s="131"/>
      <c r="C280" s="131"/>
      <c r="D280" s="10" t="s">
        <v>99</v>
      </c>
      <c r="E280" s="13">
        <v>1</v>
      </c>
      <c r="F280" s="31" t="s">
        <v>15</v>
      </c>
      <c r="G280" s="108">
        <v>48930</v>
      </c>
      <c r="H280" s="68">
        <v>45150</v>
      </c>
      <c r="I280" s="68">
        <v>57960</v>
      </c>
      <c r="J280" s="68">
        <v>72840</v>
      </c>
      <c r="K280" s="143">
        <v>2000</v>
      </c>
      <c r="L280" s="143"/>
      <c r="N280" s="73">
        <f>G280-((G280*C2)/100)</f>
        <v>48930</v>
      </c>
      <c r="O280" s="89">
        <f>H280-((H280*C2)/100)</f>
        <v>45150</v>
      </c>
      <c r="P280" s="89">
        <f>I280-((I280*C2)/100)</f>
        <v>57960</v>
      </c>
      <c r="Q280" s="89">
        <f>J280-((J280*C2)/100)</f>
        <v>72840</v>
      </c>
      <c r="R280" s="140">
        <f>K280-((K280*C2)/100)</f>
        <v>2000</v>
      </c>
      <c r="S280" s="140"/>
    </row>
    <row r="281" spans="1:19" ht="31.5" x14ac:dyDescent="0.25">
      <c r="A281" s="131">
        <v>55</v>
      </c>
      <c r="B281" s="131"/>
      <c r="C281" s="131"/>
      <c r="D281" s="10" t="s">
        <v>99</v>
      </c>
      <c r="E281" s="13">
        <v>1</v>
      </c>
      <c r="F281" s="31" t="s">
        <v>15</v>
      </c>
      <c r="G281" s="108">
        <v>56700</v>
      </c>
      <c r="H281" s="68">
        <v>56270</v>
      </c>
      <c r="I281" s="68">
        <v>66490</v>
      </c>
      <c r="J281" s="68">
        <v>87910</v>
      </c>
      <c r="K281" s="143"/>
      <c r="L281" s="143"/>
      <c r="N281" s="73">
        <f>G281-((G281*C2)/100)</f>
        <v>56700</v>
      </c>
      <c r="O281" s="89">
        <f>H281-((H281*C2)/100)</f>
        <v>56270</v>
      </c>
      <c r="P281" s="89">
        <f>I281-((I281*C2)/100)</f>
        <v>66490</v>
      </c>
      <c r="Q281" s="89">
        <f>J281-((J281*C2)/100)</f>
        <v>87910</v>
      </c>
      <c r="R281" s="140"/>
      <c r="S281" s="140"/>
    </row>
    <row r="282" spans="1:19" ht="31.5" x14ac:dyDescent="0.25">
      <c r="A282" s="131">
        <v>75</v>
      </c>
      <c r="B282" s="131"/>
      <c r="C282" s="131"/>
      <c r="D282" s="10" t="s">
        <v>99</v>
      </c>
      <c r="E282" s="13">
        <v>1</v>
      </c>
      <c r="F282" s="31" t="s">
        <v>15</v>
      </c>
      <c r="G282" s="108">
        <v>81380</v>
      </c>
      <c r="H282" s="68">
        <v>81040</v>
      </c>
      <c r="I282" s="68">
        <v>96100</v>
      </c>
      <c r="J282" s="68">
        <v>103250</v>
      </c>
      <c r="K282" s="143">
        <v>2520</v>
      </c>
      <c r="L282" s="143"/>
      <c r="N282" s="73">
        <f>G282-((G282*C2)/100)</f>
        <v>81380</v>
      </c>
      <c r="O282" s="89">
        <f>H282-((H282*C2)/100)</f>
        <v>81040</v>
      </c>
      <c r="P282" s="89">
        <f>I282-((I282*C2)/100)</f>
        <v>96100</v>
      </c>
      <c r="Q282" s="89">
        <f>J282-((J282*C2)/100)</f>
        <v>103250</v>
      </c>
      <c r="R282" s="140">
        <f>K282-((K282*C2)/100)</f>
        <v>2520</v>
      </c>
      <c r="S282" s="140"/>
    </row>
    <row r="283" spans="1:19" ht="31.5" x14ac:dyDescent="0.25">
      <c r="A283" s="131">
        <v>90</v>
      </c>
      <c r="B283" s="131"/>
      <c r="C283" s="131"/>
      <c r="D283" s="10" t="s">
        <v>99</v>
      </c>
      <c r="E283" s="13">
        <v>1</v>
      </c>
      <c r="F283" s="31" t="s">
        <v>15</v>
      </c>
      <c r="G283" s="108">
        <v>86100</v>
      </c>
      <c r="H283" s="68">
        <v>85150</v>
      </c>
      <c r="I283" s="68">
        <v>97020</v>
      </c>
      <c r="J283" s="68">
        <v>164870</v>
      </c>
      <c r="K283" s="143"/>
      <c r="L283" s="143"/>
      <c r="N283" s="73">
        <f>G283-((G283*C2)/100)</f>
        <v>86100</v>
      </c>
      <c r="O283" s="89">
        <f>H283-((H283*C2)/100)</f>
        <v>85150</v>
      </c>
      <c r="P283" s="89">
        <f>I283-((I283*C2)/100)</f>
        <v>97020</v>
      </c>
      <c r="Q283" s="89">
        <f>J283-((J283*C2)/100)</f>
        <v>164870</v>
      </c>
      <c r="R283" s="140"/>
      <c r="S283" s="140"/>
    </row>
    <row r="284" spans="1:19" ht="31.5" x14ac:dyDescent="0.25">
      <c r="A284" s="131">
        <v>110</v>
      </c>
      <c r="B284" s="131"/>
      <c r="C284" s="131"/>
      <c r="D284" s="10" t="s">
        <v>99</v>
      </c>
      <c r="E284" s="13">
        <v>1</v>
      </c>
      <c r="F284" s="31" t="s">
        <v>15</v>
      </c>
      <c r="G284" s="108">
        <v>146130</v>
      </c>
      <c r="H284" s="68">
        <v>146130</v>
      </c>
      <c r="I284" s="68">
        <v>162800</v>
      </c>
      <c r="J284" s="68">
        <v>171970</v>
      </c>
      <c r="K284" s="143">
        <v>3990</v>
      </c>
      <c r="L284" s="143"/>
      <c r="N284" s="73">
        <f>G284-((G284*C2)/100)</f>
        <v>146130</v>
      </c>
      <c r="O284" s="89">
        <f>H284-((H284*C2)/100)</f>
        <v>146130</v>
      </c>
      <c r="P284" s="89">
        <f>I284-((I284*C2)/100)</f>
        <v>162800</v>
      </c>
      <c r="Q284" s="89">
        <f>J284-((J284*C2)/100)</f>
        <v>171970</v>
      </c>
      <c r="R284" s="140">
        <f>K284-((K284*C2)/100)</f>
        <v>3990</v>
      </c>
      <c r="S284" s="140"/>
    </row>
    <row r="285" spans="1:19" ht="31.5" x14ac:dyDescent="0.25">
      <c r="A285" s="131">
        <v>130</v>
      </c>
      <c r="B285" s="131"/>
      <c r="C285" s="131"/>
      <c r="D285" s="10" t="s">
        <v>99</v>
      </c>
      <c r="E285" s="13">
        <v>1</v>
      </c>
      <c r="F285" s="31" t="s">
        <v>15</v>
      </c>
      <c r="G285" s="108">
        <v>151590</v>
      </c>
      <c r="H285" s="68">
        <v>151590</v>
      </c>
      <c r="I285" s="68">
        <v>188820</v>
      </c>
      <c r="J285" s="68">
        <v>280850</v>
      </c>
      <c r="K285" s="143"/>
      <c r="L285" s="143"/>
      <c r="N285" s="73">
        <f>G285-((G285*C2)/100)</f>
        <v>151590</v>
      </c>
      <c r="O285" s="89">
        <f>H285-((H285*C2)/100)</f>
        <v>151590</v>
      </c>
      <c r="P285" s="89">
        <f>I285-((I285*C2)/100)</f>
        <v>188820</v>
      </c>
      <c r="Q285" s="89">
        <f>J285-((J285*C2)/100)</f>
        <v>280850</v>
      </c>
      <c r="R285" s="140"/>
      <c r="S285" s="140"/>
    </row>
    <row r="286" spans="1:19" ht="31.5" x14ac:dyDescent="0.25">
      <c r="A286" s="131">
        <v>160</v>
      </c>
      <c r="B286" s="131"/>
      <c r="C286" s="131"/>
      <c r="D286" s="10" t="s">
        <v>99</v>
      </c>
      <c r="E286" s="13">
        <v>1</v>
      </c>
      <c r="F286" s="31" t="s">
        <v>15</v>
      </c>
      <c r="G286" s="108">
        <v>175850</v>
      </c>
      <c r="H286" s="68">
        <v>175600</v>
      </c>
      <c r="I286" s="68">
        <v>235100</v>
      </c>
      <c r="J286" s="68">
        <v>294840</v>
      </c>
      <c r="K286" s="143">
        <v>4730</v>
      </c>
      <c r="L286" s="143"/>
      <c r="N286" s="73">
        <f>G286-((G286*C2)/100)</f>
        <v>175850</v>
      </c>
      <c r="O286" s="89">
        <f>H286-((H286*C2)/100)</f>
        <v>175600</v>
      </c>
      <c r="P286" s="89">
        <f>I286-((I286*C2)/100)</f>
        <v>235100</v>
      </c>
      <c r="Q286" s="89">
        <f>J286-((J286*C2)/100)</f>
        <v>294840</v>
      </c>
      <c r="R286" s="140">
        <f>K286-((K286*C2)/100)</f>
        <v>4730</v>
      </c>
      <c r="S286" s="140"/>
    </row>
    <row r="287" spans="1:19" ht="31.5" x14ac:dyDescent="0.25">
      <c r="A287" s="131">
        <v>200</v>
      </c>
      <c r="B287" s="131"/>
      <c r="C287" s="131"/>
      <c r="D287" s="10" t="s">
        <v>99</v>
      </c>
      <c r="E287" s="13">
        <v>1</v>
      </c>
      <c r="F287" s="31" t="s">
        <v>15</v>
      </c>
      <c r="G287" s="108">
        <v>236480</v>
      </c>
      <c r="H287" s="68">
        <v>236240</v>
      </c>
      <c r="I287" s="68">
        <v>295740</v>
      </c>
      <c r="J287" s="68">
        <v>355480</v>
      </c>
      <c r="K287" s="143"/>
      <c r="L287" s="143"/>
      <c r="N287" s="73">
        <f>G287-((G287*C2)/100)</f>
        <v>236480</v>
      </c>
      <c r="O287" s="89">
        <f>H287-((H287*C2)/100)</f>
        <v>236240</v>
      </c>
      <c r="P287" s="89">
        <f>I287-((I287*C2)/100)</f>
        <v>295740</v>
      </c>
      <c r="Q287" s="89">
        <f>J287-((J287*C2)/100)</f>
        <v>355480</v>
      </c>
      <c r="R287" s="140"/>
      <c r="S287" s="140"/>
    </row>
    <row r="288" spans="1:19" ht="31.5" x14ac:dyDescent="0.25">
      <c r="A288" s="131">
        <v>250</v>
      </c>
      <c r="B288" s="131"/>
      <c r="C288" s="131"/>
      <c r="D288" s="10" t="s">
        <v>99</v>
      </c>
      <c r="E288" s="13">
        <v>1</v>
      </c>
      <c r="F288" s="31" t="s">
        <v>15</v>
      </c>
      <c r="G288" s="108">
        <v>357760</v>
      </c>
      <c r="H288" s="68">
        <v>357520</v>
      </c>
      <c r="I288" s="68">
        <v>417010</v>
      </c>
      <c r="J288" s="68">
        <v>476750</v>
      </c>
      <c r="K288" s="143"/>
      <c r="L288" s="143"/>
      <c r="N288" s="73">
        <f>G288-((G288*C2)/100)</f>
        <v>357760</v>
      </c>
      <c r="O288" s="89">
        <f>H288-((H288*C2)/100)</f>
        <v>357520</v>
      </c>
      <c r="P288" s="89">
        <f>I288-((I288*C2)/100)</f>
        <v>417010</v>
      </c>
      <c r="Q288" s="89">
        <f>J288-((J288*C2)/100)</f>
        <v>476750</v>
      </c>
      <c r="R288" s="140"/>
      <c r="S288" s="140"/>
    </row>
    <row r="289" spans="1:19" x14ac:dyDescent="0.25">
      <c r="G289" s="109">
        <f>SUM(G262:G288)</f>
        <v>1569630</v>
      </c>
      <c r="H289" s="109">
        <f>SUM(H262:H288)</f>
        <v>1554160</v>
      </c>
      <c r="I289" s="109">
        <f>SUM(I262:I288)</f>
        <v>1878120</v>
      </c>
      <c r="J289" s="109">
        <f>SUM(J262:J288)</f>
        <v>2327580</v>
      </c>
      <c r="K289" s="136">
        <f>K262+L262+K268+L268+K273+K276+K278+K280+K282+K284+K286</f>
        <v>19390</v>
      </c>
      <c r="L289" s="137"/>
      <c r="N289" s="109">
        <f>SUM(N262:N288)</f>
        <v>1569630</v>
      </c>
      <c r="O289" s="109">
        <f>SUM(O262:O288)</f>
        <v>1554160</v>
      </c>
      <c r="P289" s="109">
        <f>SUM(P262:P288)</f>
        <v>1878120</v>
      </c>
      <c r="Q289" s="109">
        <f>SUM(Q262:Q288)</f>
        <v>2327580</v>
      </c>
      <c r="R289" s="136">
        <f>R262+S262+R268+S268+R273+R276+R278+R280+R282+R284+R286</f>
        <v>19390</v>
      </c>
      <c r="S289" s="137"/>
    </row>
    <row r="290" spans="1:19" x14ac:dyDescent="0.25">
      <c r="A290" s="135" t="s">
        <v>41</v>
      </c>
      <c r="B290" s="135"/>
      <c r="C290" s="135"/>
      <c r="D290" s="135"/>
      <c r="E290" s="135"/>
      <c r="F290" s="135"/>
    </row>
    <row r="291" spans="1:19" ht="25.5" customHeight="1" x14ac:dyDescent="0.25">
      <c r="A291" s="131" t="s">
        <v>216</v>
      </c>
      <c r="B291" s="131"/>
      <c r="C291" s="131"/>
      <c r="D291" s="10" t="s">
        <v>18</v>
      </c>
      <c r="E291" s="10" t="s">
        <v>19</v>
      </c>
      <c r="F291" s="8"/>
      <c r="G291" s="129">
        <v>1.2</v>
      </c>
      <c r="H291" s="130"/>
      <c r="I291" s="130"/>
      <c r="K291" s="122">
        <f>G291-((G291*C3)/100)</f>
        <v>1.2</v>
      </c>
      <c r="L291" s="123"/>
      <c r="M291" s="124"/>
    </row>
    <row r="292" spans="1:19" ht="34.5" customHeight="1" x14ac:dyDescent="0.25">
      <c r="A292" s="131" t="s">
        <v>217</v>
      </c>
      <c r="B292" s="131"/>
      <c r="C292" s="131"/>
      <c r="D292" s="10" t="s">
        <v>18</v>
      </c>
      <c r="E292" s="10" t="s">
        <v>19</v>
      </c>
      <c r="F292" s="8"/>
      <c r="G292" s="129">
        <v>1.5</v>
      </c>
      <c r="H292" s="130"/>
      <c r="I292" s="130"/>
      <c r="K292" s="122">
        <f>G292-((G292*C3)/100)</f>
        <v>1.5</v>
      </c>
      <c r="L292" s="123"/>
      <c r="M292" s="124"/>
    </row>
    <row r="293" spans="1:19" ht="30.75" customHeight="1" x14ac:dyDescent="0.25">
      <c r="A293" s="131" t="s">
        <v>218</v>
      </c>
      <c r="B293" s="131"/>
      <c r="C293" s="131"/>
      <c r="D293" s="10" t="s">
        <v>18</v>
      </c>
      <c r="E293" s="10" t="s">
        <v>19</v>
      </c>
      <c r="F293" s="8"/>
      <c r="G293" s="129">
        <v>0.2</v>
      </c>
      <c r="H293" s="130"/>
      <c r="I293" s="130"/>
      <c r="K293" s="122">
        <f>G293-((G293*C3)/100)</f>
        <v>0.2</v>
      </c>
      <c r="L293" s="123"/>
      <c r="M293" s="124"/>
    </row>
    <row r="294" spans="1:19" ht="30.75" customHeight="1" x14ac:dyDescent="0.25">
      <c r="A294" s="131" t="s">
        <v>219</v>
      </c>
      <c r="B294" s="131"/>
      <c r="C294" s="131"/>
      <c r="D294" s="10" t="s">
        <v>18</v>
      </c>
      <c r="E294" s="10" t="s">
        <v>19</v>
      </c>
      <c r="F294" s="8"/>
      <c r="G294" s="129">
        <v>0.3</v>
      </c>
      <c r="H294" s="130"/>
      <c r="I294" s="130"/>
      <c r="K294" s="122">
        <f>G294-((G294*C3)/100)</f>
        <v>0.3</v>
      </c>
      <c r="L294" s="123"/>
      <c r="M294" s="124"/>
    </row>
    <row r="295" spans="1:19" ht="32.25" customHeight="1" x14ac:dyDescent="0.25">
      <c r="A295" s="131" t="s">
        <v>220</v>
      </c>
      <c r="B295" s="131"/>
      <c r="C295" s="131"/>
      <c r="D295" s="10" t="s">
        <v>18</v>
      </c>
      <c r="E295" s="10" t="s">
        <v>19</v>
      </c>
      <c r="F295" s="8"/>
      <c r="G295" s="129">
        <v>0.8</v>
      </c>
      <c r="H295" s="130"/>
      <c r="I295" s="130"/>
      <c r="K295" s="122">
        <f>G295-((G295*C3)/100)</f>
        <v>0.8</v>
      </c>
      <c r="L295" s="123"/>
      <c r="M295" s="124"/>
    </row>
    <row r="296" spans="1:19" ht="29.25" customHeight="1" x14ac:dyDescent="0.25">
      <c r="A296" s="131" t="s">
        <v>221</v>
      </c>
      <c r="B296" s="131"/>
      <c r="C296" s="131"/>
      <c r="D296" s="10" t="s">
        <v>18</v>
      </c>
      <c r="E296" s="10" t="s">
        <v>19</v>
      </c>
      <c r="F296" s="8"/>
      <c r="G296" s="129">
        <v>3</v>
      </c>
      <c r="H296" s="130"/>
      <c r="I296" s="130"/>
      <c r="K296" s="122">
        <f>G296-((G296*C3)/100)</f>
        <v>3</v>
      </c>
      <c r="L296" s="123"/>
      <c r="M296" s="124"/>
    </row>
    <row r="297" spans="1:19" ht="30.75" customHeight="1" x14ac:dyDescent="0.25">
      <c r="A297" s="131" t="s">
        <v>222</v>
      </c>
      <c r="B297" s="131"/>
      <c r="C297" s="131"/>
      <c r="D297" s="10" t="s">
        <v>18</v>
      </c>
      <c r="E297" s="10" t="s">
        <v>19</v>
      </c>
      <c r="F297" s="8"/>
      <c r="G297" s="129">
        <v>2.4</v>
      </c>
      <c r="H297" s="130"/>
      <c r="I297" s="130"/>
      <c r="K297" s="122">
        <f>G297-((G297*C3)/100)</f>
        <v>2.4</v>
      </c>
      <c r="L297" s="123"/>
      <c r="M297" s="124"/>
    </row>
    <row r="298" spans="1:19" ht="32.25" customHeight="1" x14ac:dyDescent="0.25">
      <c r="A298" s="131" t="s">
        <v>223</v>
      </c>
      <c r="B298" s="131"/>
      <c r="C298" s="131"/>
      <c r="D298" s="10" t="s">
        <v>18</v>
      </c>
      <c r="E298" s="10" t="s">
        <v>19</v>
      </c>
      <c r="F298" s="8"/>
      <c r="G298" s="129">
        <v>2.5</v>
      </c>
      <c r="H298" s="130"/>
      <c r="I298" s="130"/>
      <c r="K298" s="122">
        <f>G298-((G298*C3)/100)</f>
        <v>2.5</v>
      </c>
      <c r="L298" s="123"/>
      <c r="M298" s="124"/>
    </row>
    <row r="299" spans="1:19" ht="54.75" customHeight="1" x14ac:dyDescent="0.25">
      <c r="A299" s="131" t="s">
        <v>224</v>
      </c>
      <c r="B299" s="131"/>
      <c r="C299" s="131"/>
      <c r="D299" s="10" t="s">
        <v>18</v>
      </c>
      <c r="E299" s="10" t="s">
        <v>19</v>
      </c>
      <c r="F299" s="8"/>
      <c r="G299" s="129">
        <v>3</v>
      </c>
      <c r="H299" s="130"/>
      <c r="I299" s="130"/>
      <c r="K299" s="122">
        <f>G299-((G299*C3)/100)</f>
        <v>3</v>
      </c>
      <c r="L299" s="123"/>
      <c r="M299" s="124"/>
    </row>
    <row r="300" spans="1:19" ht="29.25" customHeight="1" x14ac:dyDescent="0.25">
      <c r="A300" s="131" t="s">
        <v>225</v>
      </c>
      <c r="B300" s="131"/>
      <c r="C300" s="131"/>
      <c r="D300" s="10" t="s">
        <v>18</v>
      </c>
      <c r="E300" s="10" t="s">
        <v>19</v>
      </c>
      <c r="F300" s="8"/>
      <c r="G300" s="129">
        <v>0.2</v>
      </c>
      <c r="H300" s="130"/>
      <c r="I300" s="130"/>
      <c r="K300" s="122">
        <f>G300-((G300*C3)/100)</f>
        <v>0.2</v>
      </c>
      <c r="L300" s="123"/>
      <c r="M300" s="124"/>
    </row>
    <row r="301" spans="1:19" ht="33" customHeight="1" x14ac:dyDescent="0.25">
      <c r="A301" s="131" t="s">
        <v>226</v>
      </c>
      <c r="B301" s="131"/>
      <c r="C301" s="131"/>
      <c r="D301" s="10" t="s">
        <v>18</v>
      </c>
      <c r="E301" s="10" t="s">
        <v>19</v>
      </c>
      <c r="F301" s="8"/>
      <c r="G301" s="129">
        <v>0.6</v>
      </c>
      <c r="H301" s="130"/>
      <c r="I301" s="130"/>
      <c r="K301" s="122">
        <f>G301-((G301*C3)/100)</f>
        <v>0.6</v>
      </c>
      <c r="L301" s="123"/>
      <c r="M301" s="124"/>
    </row>
    <row r="302" spans="1:19" ht="32.25" customHeight="1" x14ac:dyDescent="0.25">
      <c r="A302" s="131" t="s">
        <v>227</v>
      </c>
      <c r="B302" s="131"/>
      <c r="C302" s="131"/>
      <c r="D302" s="10" t="s">
        <v>18</v>
      </c>
      <c r="E302" s="10" t="s">
        <v>19</v>
      </c>
      <c r="F302" s="8"/>
      <c r="G302" s="129">
        <v>0.5</v>
      </c>
      <c r="H302" s="130"/>
      <c r="I302" s="130"/>
      <c r="K302" s="122">
        <f>G302-((G302*C3)/100)</f>
        <v>0.5</v>
      </c>
      <c r="L302" s="123"/>
      <c r="M302" s="124"/>
    </row>
    <row r="303" spans="1:19" ht="78" customHeight="1" x14ac:dyDescent="0.25">
      <c r="A303" s="131" t="s">
        <v>228</v>
      </c>
      <c r="B303" s="131"/>
      <c r="C303" s="131"/>
      <c r="D303" s="10" t="s">
        <v>18</v>
      </c>
      <c r="E303" s="10" t="s">
        <v>19</v>
      </c>
      <c r="F303" s="8"/>
      <c r="G303" s="110">
        <v>1.5</v>
      </c>
      <c r="H303" s="29" t="s">
        <v>71</v>
      </c>
      <c r="I303" s="29" t="s">
        <v>71</v>
      </c>
      <c r="K303" s="113">
        <f>G303-((G303*C3)/100)</f>
        <v>1.5</v>
      </c>
      <c r="L303" s="111" t="s">
        <v>71</v>
      </c>
      <c r="M303" s="111" t="s">
        <v>71</v>
      </c>
    </row>
    <row r="304" spans="1:19" ht="78" customHeight="1" x14ac:dyDescent="0.25">
      <c r="A304" s="131" t="s">
        <v>228</v>
      </c>
      <c r="B304" s="131"/>
      <c r="C304" s="131"/>
      <c r="D304" s="10" t="s">
        <v>18</v>
      </c>
      <c r="E304" s="10" t="s">
        <v>19</v>
      </c>
      <c r="F304" s="8"/>
      <c r="G304" s="110" t="s">
        <v>71</v>
      </c>
      <c r="H304" s="110">
        <v>2</v>
      </c>
      <c r="I304" s="110" t="s">
        <v>71</v>
      </c>
      <c r="K304" s="112" t="s">
        <v>71</v>
      </c>
      <c r="L304" s="113">
        <f>H304-((H304*C3)/100)</f>
        <v>2</v>
      </c>
      <c r="M304" s="112" t="s">
        <v>71</v>
      </c>
    </row>
    <row r="305" spans="1:13" ht="78" customHeight="1" x14ac:dyDescent="0.25">
      <c r="A305" s="131" t="s">
        <v>228</v>
      </c>
      <c r="B305" s="131"/>
      <c r="C305" s="131"/>
      <c r="D305" s="10" t="s">
        <v>18</v>
      </c>
      <c r="E305" s="10" t="s">
        <v>19</v>
      </c>
      <c r="F305" s="8"/>
      <c r="G305" s="110" t="s">
        <v>71</v>
      </c>
      <c r="H305" s="110" t="s">
        <v>71</v>
      </c>
      <c r="I305" s="110">
        <v>2.2999999999999998</v>
      </c>
      <c r="K305" s="112" t="s">
        <v>71</v>
      </c>
      <c r="L305" s="112" t="s">
        <v>71</v>
      </c>
      <c r="M305" s="113">
        <f>I305-((I305*C3)/100)</f>
        <v>2.2999999999999998</v>
      </c>
    </row>
    <row r="306" spans="1:13" ht="44.25" customHeight="1" x14ac:dyDescent="0.25">
      <c r="A306" s="131" t="s">
        <v>237</v>
      </c>
      <c r="B306" s="131"/>
      <c r="C306" s="131"/>
      <c r="D306" s="10" t="s">
        <v>18</v>
      </c>
      <c r="E306" s="10" t="s">
        <v>19</v>
      </c>
      <c r="F306" s="8"/>
      <c r="G306" s="129">
        <v>1.5</v>
      </c>
      <c r="H306" s="130"/>
      <c r="I306" s="130"/>
      <c r="K306" s="122">
        <f>G306-((G306*C3)/100)</f>
        <v>1.5</v>
      </c>
      <c r="L306" s="123"/>
      <c r="M306" s="124"/>
    </row>
    <row r="307" spans="1:13" ht="44.25" customHeight="1" x14ac:dyDescent="0.25">
      <c r="A307" s="131" t="s">
        <v>238</v>
      </c>
      <c r="B307" s="131"/>
      <c r="C307" s="131"/>
      <c r="D307" s="10" t="s">
        <v>18</v>
      </c>
      <c r="E307" s="10" t="s">
        <v>19</v>
      </c>
      <c r="F307" s="8"/>
      <c r="G307" s="132">
        <v>2</v>
      </c>
      <c r="H307" s="133"/>
      <c r="I307" s="134"/>
      <c r="K307" s="122">
        <f>G307-((G307*C3)/100)</f>
        <v>2</v>
      </c>
      <c r="L307" s="123"/>
      <c r="M307" s="124"/>
    </row>
    <row r="308" spans="1:13" ht="47.25" customHeight="1" x14ac:dyDescent="0.25">
      <c r="A308" s="131" t="s">
        <v>229</v>
      </c>
      <c r="B308" s="131"/>
      <c r="C308" s="131"/>
      <c r="D308" s="10" t="s">
        <v>18</v>
      </c>
      <c r="E308" s="10" t="s">
        <v>19</v>
      </c>
      <c r="F308" s="8"/>
      <c r="G308" s="129">
        <v>3</v>
      </c>
      <c r="H308" s="130"/>
      <c r="I308" s="130"/>
      <c r="K308" s="122">
        <f>G308-((G308*C3)/100)</f>
        <v>3</v>
      </c>
      <c r="L308" s="123"/>
      <c r="M308" s="124"/>
    </row>
    <row r="309" spans="1:13" ht="72" customHeight="1" x14ac:dyDescent="0.25">
      <c r="A309" s="131" t="s">
        <v>230</v>
      </c>
      <c r="B309" s="131"/>
      <c r="C309" s="131"/>
      <c r="D309" s="10" t="s">
        <v>18</v>
      </c>
      <c r="E309" s="10" t="s">
        <v>19</v>
      </c>
      <c r="F309" s="8"/>
      <c r="G309" s="129">
        <v>1.5</v>
      </c>
      <c r="H309" s="130"/>
      <c r="I309" s="130"/>
      <c r="K309" s="122">
        <f>G309-((G309*C3)/100)</f>
        <v>1.5</v>
      </c>
      <c r="L309" s="123"/>
      <c r="M309" s="124"/>
    </row>
    <row r="310" spans="1:13" ht="59.25" customHeight="1" x14ac:dyDescent="0.25">
      <c r="A310" s="131" t="s">
        <v>239</v>
      </c>
      <c r="B310" s="131"/>
      <c r="C310" s="131"/>
      <c r="D310" s="10" t="s">
        <v>18</v>
      </c>
      <c r="E310" s="10" t="s">
        <v>19</v>
      </c>
      <c r="F310" s="8"/>
      <c r="G310" s="129">
        <v>1.3</v>
      </c>
      <c r="H310" s="130"/>
      <c r="I310" s="130"/>
      <c r="K310" s="122">
        <f>G310-((G310*C3)/100)</f>
        <v>1.3</v>
      </c>
      <c r="L310" s="123"/>
      <c r="M310" s="124"/>
    </row>
    <row r="311" spans="1:13" ht="59.25" customHeight="1" x14ac:dyDescent="0.25">
      <c r="A311" s="131" t="s">
        <v>240</v>
      </c>
      <c r="B311" s="131"/>
      <c r="C311" s="131"/>
      <c r="D311" s="10" t="s">
        <v>18</v>
      </c>
      <c r="E311" s="10" t="s">
        <v>19</v>
      </c>
      <c r="F311" s="8"/>
      <c r="G311" s="132">
        <v>2</v>
      </c>
      <c r="H311" s="133"/>
      <c r="I311" s="134"/>
      <c r="K311" s="122">
        <f>G311-((G311*C3)/100)</f>
        <v>2</v>
      </c>
      <c r="L311" s="123"/>
      <c r="M311" s="124"/>
    </row>
    <row r="312" spans="1:13" ht="59.25" customHeight="1" x14ac:dyDescent="0.25">
      <c r="A312" s="131" t="s">
        <v>241</v>
      </c>
      <c r="B312" s="131"/>
      <c r="C312" s="131"/>
      <c r="D312" s="10" t="s">
        <v>18</v>
      </c>
      <c r="E312" s="10" t="s">
        <v>19</v>
      </c>
      <c r="F312" s="8"/>
      <c r="G312" s="132">
        <v>3</v>
      </c>
      <c r="H312" s="133"/>
      <c r="I312" s="134"/>
      <c r="K312" s="122">
        <f>G312-((G312*C3)/100)</f>
        <v>3</v>
      </c>
      <c r="L312" s="123"/>
      <c r="M312" s="124"/>
    </row>
    <row r="313" spans="1:13" ht="59.25" customHeight="1" x14ac:dyDescent="0.25">
      <c r="A313" s="131" t="s">
        <v>242</v>
      </c>
      <c r="B313" s="131"/>
      <c r="C313" s="131"/>
      <c r="D313" s="10" t="s">
        <v>18</v>
      </c>
      <c r="E313" s="10" t="s">
        <v>19</v>
      </c>
      <c r="F313" s="8"/>
      <c r="G313" s="132">
        <v>4</v>
      </c>
      <c r="H313" s="133"/>
      <c r="I313" s="134"/>
      <c r="K313" s="122">
        <f>G313-((G313*C3)/100)</f>
        <v>4</v>
      </c>
      <c r="L313" s="123"/>
      <c r="M313" s="124"/>
    </row>
    <row r="314" spans="1:13" ht="40.5" customHeight="1" x14ac:dyDescent="0.25">
      <c r="A314" s="131" t="s">
        <v>231</v>
      </c>
      <c r="B314" s="131"/>
      <c r="C314" s="131"/>
      <c r="D314" s="10" t="s">
        <v>18</v>
      </c>
      <c r="E314" s="10" t="s">
        <v>19</v>
      </c>
      <c r="F314" s="8"/>
      <c r="G314" s="129">
        <v>2</v>
      </c>
      <c r="H314" s="130"/>
      <c r="I314" s="130"/>
      <c r="K314" s="122">
        <f>G314-((G314*C3)/100)</f>
        <v>2</v>
      </c>
      <c r="L314" s="123"/>
      <c r="M314" s="124"/>
    </row>
    <row r="315" spans="1:13" ht="107.25" customHeight="1" x14ac:dyDescent="0.25">
      <c r="A315" s="131" t="s">
        <v>232</v>
      </c>
      <c r="B315" s="131"/>
      <c r="C315" s="131"/>
      <c r="D315" s="10" t="s">
        <v>18</v>
      </c>
      <c r="E315" s="10" t="s">
        <v>19</v>
      </c>
      <c r="F315" s="8"/>
      <c r="G315" s="129">
        <v>1.2</v>
      </c>
      <c r="H315" s="130"/>
      <c r="I315" s="130"/>
      <c r="K315" s="122">
        <f>G315-((G315*C3)/100)</f>
        <v>1.2</v>
      </c>
      <c r="L315" s="123"/>
      <c r="M315" s="124"/>
    </row>
    <row r="316" spans="1:13" ht="58.5" customHeight="1" x14ac:dyDescent="0.25">
      <c r="A316" s="131" t="s">
        <v>233</v>
      </c>
      <c r="B316" s="131"/>
      <c r="C316" s="131"/>
      <c r="D316" s="10" t="s">
        <v>18</v>
      </c>
      <c r="E316" s="10" t="s">
        <v>19</v>
      </c>
      <c r="F316" s="8"/>
      <c r="G316" s="129">
        <v>0.05</v>
      </c>
      <c r="H316" s="130"/>
      <c r="I316" s="130"/>
      <c r="K316" s="122">
        <f>G316-((G316*C3)/100)</f>
        <v>0.05</v>
      </c>
      <c r="L316" s="123"/>
      <c r="M316" s="124"/>
    </row>
    <row r="317" spans="1:13" ht="51.75" customHeight="1" x14ac:dyDescent="0.25">
      <c r="A317" s="131" t="s">
        <v>234</v>
      </c>
      <c r="B317" s="131"/>
      <c r="C317" s="131"/>
      <c r="D317" s="10" t="s">
        <v>18</v>
      </c>
      <c r="E317" s="10" t="s">
        <v>19</v>
      </c>
      <c r="F317" s="8"/>
      <c r="G317" s="129">
        <v>2.2000000000000002</v>
      </c>
      <c r="H317" s="130"/>
      <c r="I317" s="130"/>
      <c r="K317" s="122">
        <f>G317-((G317*C3)/100)</f>
        <v>2.2000000000000002</v>
      </c>
      <c r="L317" s="123"/>
      <c r="M317" s="124"/>
    </row>
    <row r="318" spans="1:13" ht="48" customHeight="1" x14ac:dyDescent="0.25">
      <c r="A318" s="131" t="s">
        <v>235</v>
      </c>
      <c r="B318" s="131"/>
      <c r="C318" s="131"/>
      <c r="D318" s="10" t="s">
        <v>18</v>
      </c>
      <c r="E318" s="10" t="s">
        <v>19</v>
      </c>
      <c r="F318" s="8"/>
      <c r="G318" s="129">
        <v>2.5</v>
      </c>
      <c r="H318" s="130"/>
      <c r="I318" s="130"/>
      <c r="K318" s="122">
        <f>G318-((G318*C3)/100)</f>
        <v>2.5</v>
      </c>
      <c r="L318" s="123"/>
      <c r="M318" s="124"/>
    </row>
    <row r="319" spans="1:13" ht="51" customHeight="1" x14ac:dyDescent="0.25">
      <c r="A319" s="131" t="s">
        <v>243</v>
      </c>
      <c r="B319" s="131"/>
      <c r="C319" s="131"/>
      <c r="D319" s="10" t="s">
        <v>18</v>
      </c>
      <c r="E319" s="10" t="s">
        <v>19</v>
      </c>
      <c r="F319" s="8"/>
      <c r="G319" s="129">
        <v>2.5</v>
      </c>
      <c r="H319" s="130"/>
      <c r="I319" s="130"/>
      <c r="K319" s="122">
        <f>G319-((G319*C3)/100)</f>
        <v>2.5</v>
      </c>
      <c r="L319" s="123"/>
      <c r="M319" s="124"/>
    </row>
    <row r="320" spans="1:13" ht="51" customHeight="1" x14ac:dyDescent="0.25">
      <c r="A320" s="131" t="s">
        <v>244</v>
      </c>
      <c r="B320" s="131"/>
      <c r="C320" s="131"/>
      <c r="D320" s="10" t="s">
        <v>18</v>
      </c>
      <c r="E320" s="10" t="s">
        <v>19</v>
      </c>
      <c r="F320" s="8"/>
      <c r="G320" s="132">
        <v>3</v>
      </c>
      <c r="H320" s="133"/>
      <c r="I320" s="134"/>
      <c r="K320" s="122">
        <f>G320-((G320*C3)/100)</f>
        <v>3</v>
      </c>
      <c r="L320" s="123"/>
      <c r="M320" s="124"/>
    </row>
    <row r="321" spans="1:13" ht="48" customHeight="1" x14ac:dyDescent="0.25">
      <c r="A321" s="131" t="s">
        <v>236</v>
      </c>
      <c r="B321" s="131"/>
      <c r="C321" s="131"/>
      <c r="D321" s="10" t="s">
        <v>18</v>
      </c>
      <c r="E321" s="10" t="s">
        <v>19</v>
      </c>
      <c r="F321" s="8"/>
      <c r="G321" s="129">
        <v>1.6</v>
      </c>
      <c r="H321" s="130"/>
      <c r="I321" s="130"/>
      <c r="K321" s="122">
        <f>G321-((G321*C3)/100)</f>
        <v>1.6</v>
      </c>
      <c r="L321" s="123"/>
      <c r="M321" s="124"/>
    </row>
    <row r="322" spans="1:13" x14ac:dyDescent="0.25">
      <c r="G322" s="128">
        <f>SUM(G291:I321)</f>
        <v>55.35</v>
      </c>
      <c r="H322" s="128"/>
      <c r="I322" s="128"/>
      <c r="K322" s="125">
        <f>SUM(K291:M321)</f>
        <v>55.35</v>
      </c>
      <c r="L322" s="125"/>
      <c r="M322" s="125"/>
    </row>
    <row r="328" spans="1:13" x14ac:dyDescent="0.25">
      <c r="A328" s="98"/>
      <c r="B328" s="126" t="s">
        <v>153</v>
      </c>
      <c r="C328" s="126"/>
      <c r="D328" s="126"/>
      <c r="E328" s="126"/>
      <c r="F328" s="126"/>
      <c r="G328" s="238">
        <v>3500000</v>
      </c>
      <c r="H328" s="238"/>
      <c r="I328" s="238"/>
    </row>
    <row r="333" spans="1:13" ht="33.75" customHeight="1" x14ac:dyDescent="0.25">
      <c r="A333" s="127" t="s">
        <v>245</v>
      </c>
      <c r="B333" s="127"/>
      <c r="C333" s="127"/>
    </row>
  </sheetData>
  <sheetProtection algorithmName="SHA-512" hashValue="yja1nrZ5kfeqTKQcjv3n5J1ibKq+VPEj5yiQKR6yTpzM1Tv4vH/x3b4gPRIAaEKM3ka0h1NLsFcnVG1b8aFtPg==" saltValue="YpYD0hBBxq/MhP7Xqa+mkA==" spinCount="100000" sheet="1" objects="1" scenarios="1" selectLockedCells="1"/>
  <protectedRanges>
    <protectedRange sqref="C2:C3" name="Диапазон1"/>
    <protectedRange sqref="A33:C43" name="Диапазон1_1"/>
    <protectedRange sqref="C56:C83 A56:A81 B82:B83" name="Диапазон1_2"/>
    <protectedRange sqref="C84:C109 A84:A109" name="Диапазон1_3"/>
    <protectedRange sqref="D84:D109" name="Диапазон1_4"/>
    <protectedRange sqref="E84:E109" name="Диапазон1_6"/>
    <protectedRange sqref="A112:C121 A123:C123" name="Диапазон1_5"/>
    <protectedRange sqref="A122:C122" name="Диапазон1_7"/>
    <protectedRange sqref="A143:C147" name="Диапазон1_9"/>
    <protectedRange sqref="A149:C150" name="Диапазон1_10"/>
    <protectedRange sqref="G155:H175" name="Диапазон1_8_1"/>
    <protectedRange sqref="A178:C181" name="Диапазон1_11"/>
    <protectedRange sqref="G198:G203" name="Диапазон1_8_3"/>
    <protectedRange sqref="A257:C257" name="Диапазон1_12"/>
    <protectedRange sqref="A260:C260" name="Диапазон1_13"/>
    <protectedRange sqref="C262:C288 A262:A288" name="Диапазон1_14"/>
    <protectedRange sqref="J261 Q261" name="Диапазон1_15"/>
    <protectedRange sqref="G261 N261" name="Диапазон1_8_4"/>
    <protectedRange sqref="J262:J288 Q262:Q288" name="Диапазон1_16"/>
    <protectedRange sqref="G262:G288 N262:N288" name="Диапазон1_8_5"/>
    <protectedRange sqref="C291:C321 A291:A321" name="Диапазон1_17"/>
    <protectedRange sqref="G291:G321 M304 K304:K305 L305" name="Диапазон1_8_6"/>
  </protectedRanges>
  <mergeCells count="585">
    <mergeCell ref="G80:I80"/>
    <mergeCell ref="G81:I81"/>
    <mergeCell ref="G74:I74"/>
    <mergeCell ref="G75:I75"/>
    <mergeCell ref="G76:I76"/>
    <mergeCell ref="G77:I77"/>
    <mergeCell ref="G78:I78"/>
    <mergeCell ref="G79:I79"/>
    <mergeCell ref="G68:I68"/>
    <mergeCell ref="G69:I69"/>
    <mergeCell ref="G70:I70"/>
    <mergeCell ref="G71:I71"/>
    <mergeCell ref="G72:I72"/>
    <mergeCell ref="G73:I73"/>
    <mergeCell ref="G66:I66"/>
    <mergeCell ref="G67:I67"/>
    <mergeCell ref="G57:I57"/>
    <mergeCell ref="G58:I58"/>
    <mergeCell ref="G59:I59"/>
    <mergeCell ref="G60:I60"/>
    <mergeCell ref="G61:I61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G62:I62"/>
    <mergeCell ref="G63:I63"/>
    <mergeCell ref="G64:I64"/>
    <mergeCell ref="G65:I65"/>
    <mergeCell ref="A254:F254"/>
    <mergeCell ref="G328:I328"/>
    <mergeCell ref="J254:M254"/>
    <mergeCell ref="A255:C255"/>
    <mergeCell ref="G255:I255"/>
    <mergeCell ref="A256:C256"/>
    <mergeCell ref="G256:I256"/>
    <mergeCell ref="A257:C257"/>
    <mergeCell ref="G257:I257"/>
    <mergeCell ref="G258:I258"/>
    <mergeCell ref="A260:F260"/>
    <mergeCell ref="A261:C261"/>
    <mergeCell ref="A251:C251"/>
    <mergeCell ref="A252:C252"/>
    <mergeCell ref="A246:C246"/>
    <mergeCell ref="G246:I246"/>
    <mergeCell ref="A247:C247"/>
    <mergeCell ref="G247:I247"/>
    <mergeCell ref="A248:C248"/>
    <mergeCell ref="G248:I248"/>
    <mergeCell ref="G249:I249"/>
    <mergeCell ref="A243:C243"/>
    <mergeCell ref="G243:I243"/>
    <mergeCell ref="A244:C244"/>
    <mergeCell ref="G244:I244"/>
    <mergeCell ref="A245:C245"/>
    <mergeCell ref="G245:I245"/>
    <mergeCell ref="G239:I239"/>
    <mergeCell ref="J239:L239"/>
    <mergeCell ref="J240:M240"/>
    <mergeCell ref="A242:C242"/>
    <mergeCell ref="A241:F241"/>
    <mergeCell ref="A236:C236"/>
    <mergeCell ref="G236:I236"/>
    <mergeCell ref="A237:C237"/>
    <mergeCell ref="G237:I237"/>
    <mergeCell ref="A238:C238"/>
    <mergeCell ref="G238:I238"/>
    <mergeCell ref="A233:C233"/>
    <mergeCell ref="G233:I233"/>
    <mergeCell ref="A234:C234"/>
    <mergeCell ref="G234:I234"/>
    <mergeCell ref="A235:C235"/>
    <mergeCell ref="G235:I235"/>
    <mergeCell ref="A230:C230"/>
    <mergeCell ref="G230:I230"/>
    <mergeCell ref="A231:C231"/>
    <mergeCell ref="G231:I231"/>
    <mergeCell ref="A232:C232"/>
    <mergeCell ref="G232:I232"/>
    <mergeCell ref="J227:L227"/>
    <mergeCell ref="J228:M228"/>
    <mergeCell ref="A229:C229"/>
    <mergeCell ref="D229:M229"/>
    <mergeCell ref="A228:F228"/>
    <mergeCell ref="A225:C225"/>
    <mergeCell ref="G225:I225"/>
    <mergeCell ref="A226:C226"/>
    <mergeCell ref="G226:I226"/>
    <mergeCell ref="G227:I227"/>
    <mergeCell ref="A222:C222"/>
    <mergeCell ref="G222:I222"/>
    <mergeCell ref="A223:C223"/>
    <mergeCell ref="G223:I223"/>
    <mergeCell ref="A224:C224"/>
    <mergeCell ref="G224:I224"/>
    <mergeCell ref="A219:C219"/>
    <mergeCell ref="G219:I219"/>
    <mergeCell ref="A220:C220"/>
    <mergeCell ref="G220:I220"/>
    <mergeCell ref="A221:C221"/>
    <mergeCell ref="G221:I221"/>
    <mergeCell ref="A217:C217"/>
    <mergeCell ref="G216:I216"/>
    <mergeCell ref="J216:L216"/>
    <mergeCell ref="J218:M218"/>
    <mergeCell ref="A218:F218"/>
    <mergeCell ref="A213:C213"/>
    <mergeCell ref="G213:I213"/>
    <mergeCell ref="A214:C214"/>
    <mergeCell ref="G214:I214"/>
    <mergeCell ref="A215:C215"/>
    <mergeCell ref="G215:I215"/>
    <mergeCell ref="A210:C210"/>
    <mergeCell ref="G210:I210"/>
    <mergeCell ref="A211:C211"/>
    <mergeCell ref="G211:I211"/>
    <mergeCell ref="A212:C212"/>
    <mergeCell ref="G212:I212"/>
    <mergeCell ref="A206:C206"/>
    <mergeCell ref="G206:I206"/>
    <mergeCell ref="J208:M208"/>
    <mergeCell ref="A209:C209"/>
    <mergeCell ref="G209:I209"/>
    <mergeCell ref="A202:C202"/>
    <mergeCell ref="A203:C203"/>
    <mergeCell ref="J204:K204"/>
    <mergeCell ref="J205:M205"/>
    <mergeCell ref="A205:F205"/>
    <mergeCell ref="A208:F208"/>
    <mergeCell ref="A199:C199"/>
    <mergeCell ref="A200:C200"/>
    <mergeCell ref="A201:C201"/>
    <mergeCell ref="G193:I193"/>
    <mergeCell ref="A194:C194"/>
    <mergeCell ref="G194:I194"/>
    <mergeCell ref="G195:I195"/>
    <mergeCell ref="J195:L195"/>
    <mergeCell ref="A193:C193"/>
    <mergeCell ref="A197:F197"/>
    <mergeCell ref="G190:I190"/>
    <mergeCell ref="J190:L190"/>
    <mergeCell ref="G192:I192"/>
    <mergeCell ref="A187:C187"/>
    <mergeCell ref="G186:I186"/>
    <mergeCell ref="A188:C188"/>
    <mergeCell ref="G187:I187"/>
    <mergeCell ref="A189:C189"/>
    <mergeCell ref="G188:I188"/>
    <mergeCell ref="G189:I189"/>
    <mergeCell ref="A191:F191"/>
    <mergeCell ref="A192:C192"/>
    <mergeCell ref="J176:K176"/>
    <mergeCell ref="J177:M177"/>
    <mergeCell ref="A169:C169"/>
    <mergeCell ref="A170:C170"/>
    <mergeCell ref="A171:C171"/>
    <mergeCell ref="A172:C172"/>
    <mergeCell ref="A173:C173"/>
    <mergeCell ref="A185:C185"/>
    <mergeCell ref="A186:C186"/>
    <mergeCell ref="A179:C179"/>
    <mergeCell ref="G178:I178"/>
    <mergeCell ref="A182:C182"/>
    <mergeCell ref="G179:I179"/>
    <mergeCell ref="G182:I182"/>
    <mergeCell ref="J182:L182"/>
    <mergeCell ref="D185:I185"/>
    <mergeCell ref="A152:C152"/>
    <mergeCell ref="G149:I149"/>
    <mergeCell ref="J152:M152"/>
    <mergeCell ref="A154:C154"/>
    <mergeCell ref="A146:C146"/>
    <mergeCell ref="G144:I144"/>
    <mergeCell ref="A147:C147"/>
    <mergeCell ref="G146:I146"/>
    <mergeCell ref="A148:C148"/>
    <mergeCell ref="G147:I147"/>
    <mergeCell ref="A145:C145"/>
    <mergeCell ref="G145:I145"/>
    <mergeCell ref="G150:I150"/>
    <mergeCell ref="A149:C149"/>
    <mergeCell ref="A150:C150"/>
    <mergeCell ref="G151:I151"/>
    <mergeCell ref="A153:F153"/>
    <mergeCell ref="D154:M154"/>
    <mergeCell ref="J142:M142"/>
    <mergeCell ref="A144:C144"/>
    <mergeCell ref="G143:I143"/>
    <mergeCell ref="A134:C134"/>
    <mergeCell ref="A135:C135"/>
    <mergeCell ref="A136:C136"/>
    <mergeCell ref="A137:C137"/>
    <mergeCell ref="A138:C138"/>
    <mergeCell ref="A139:C139"/>
    <mergeCell ref="A143:C143"/>
    <mergeCell ref="A142:F142"/>
    <mergeCell ref="G142:I142"/>
    <mergeCell ref="J124:M124"/>
    <mergeCell ref="A115:C115"/>
    <mergeCell ref="G115:I115"/>
    <mergeCell ref="A118:C118"/>
    <mergeCell ref="G117:I117"/>
    <mergeCell ref="A119:C119"/>
    <mergeCell ref="G118:I118"/>
    <mergeCell ref="G123:I123"/>
    <mergeCell ref="G122:I122"/>
    <mergeCell ref="A122:C122"/>
    <mergeCell ref="A120:C120"/>
    <mergeCell ref="G119:I119"/>
    <mergeCell ref="G121:I121"/>
    <mergeCell ref="J111:M111"/>
    <mergeCell ref="A112:C112"/>
    <mergeCell ref="G112:I112"/>
    <mergeCell ref="A113:C113"/>
    <mergeCell ref="G113:I113"/>
    <mergeCell ref="A114:C114"/>
    <mergeCell ref="G114:I114"/>
    <mergeCell ref="G82:I82"/>
    <mergeCell ref="A111:I111"/>
    <mergeCell ref="A83:I83"/>
    <mergeCell ref="G54:I54"/>
    <mergeCell ref="A55:I55"/>
    <mergeCell ref="G56:I56"/>
    <mergeCell ref="A51:C51"/>
    <mergeCell ref="G51:I51"/>
    <mergeCell ref="A52:C52"/>
    <mergeCell ref="G52:I52"/>
    <mergeCell ref="A53:C53"/>
    <mergeCell ref="G53:I53"/>
    <mergeCell ref="A56:C56"/>
    <mergeCell ref="A48:C48"/>
    <mergeCell ref="G48:I48"/>
    <mergeCell ref="A49:C49"/>
    <mergeCell ref="G49:I49"/>
    <mergeCell ref="A50:C50"/>
    <mergeCell ref="G50:I50"/>
    <mergeCell ref="G46:I46"/>
    <mergeCell ref="J46:L46"/>
    <mergeCell ref="A47:I47"/>
    <mergeCell ref="J47:M47"/>
    <mergeCell ref="A43:C43"/>
    <mergeCell ref="G43:I43"/>
    <mergeCell ref="A44:F44"/>
    <mergeCell ref="G44:I44"/>
    <mergeCell ref="A45:C45"/>
    <mergeCell ref="G45:I45"/>
    <mergeCell ref="A40:C40"/>
    <mergeCell ref="G40:I40"/>
    <mergeCell ref="A41:C41"/>
    <mergeCell ref="G41:I41"/>
    <mergeCell ref="A42:C42"/>
    <mergeCell ref="G42:I42"/>
    <mergeCell ref="A37:C37"/>
    <mergeCell ref="G37:I37"/>
    <mergeCell ref="A38:C38"/>
    <mergeCell ref="G38:I38"/>
    <mergeCell ref="A39:C39"/>
    <mergeCell ref="G39:I39"/>
    <mergeCell ref="A34:C34"/>
    <mergeCell ref="G34:I34"/>
    <mergeCell ref="A35:C35"/>
    <mergeCell ref="G35:I35"/>
    <mergeCell ref="A36:C36"/>
    <mergeCell ref="G36:I36"/>
    <mergeCell ref="B30:C30"/>
    <mergeCell ref="G30:I30"/>
    <mergeCell ref="G31:I31"/>
    <mergeCell ref="A32:F32"/>
    <mergeCell ref="A33:C33"/>
    <mergeCell ref="G33:I33"/>
    <mergeCell ref="B27:C27"/>
    <mergeCell ref="G27:I27"/>
    <mergeCell ref="B28:C28"/>
    <mergeCell ref="G28:I28"/>
    <mergeCell ref="B29:C29"/>
    <mergeCell ref="G29:I29"/>
    <mergeCell ref="B24:C24"/>
    <mergeCell ref="G24:I24"/>
    <mergeCell ref="B25:C25"/>
    <mergeCell ref="G25:I25"/>
    <mergeCell ref="B26:C26"/>
    <mergeCell ref="G26:I26"/>
    <mergeCell ref="B21:C21"/>
    <mergeCell ref="G21:I21"/>
    <mergeCell ref="B22:C22"/>
    <mergeCell ref="G22:I22"/>
    <mergeCell ref="B23:C23"/>
    <mergeCell ref="G23:I23"/>
    <mergeCell ref="B18:C18"/>
    <mergeCell ref="G18:I18"/>
    <mergeCell ref="B19:C19"/>
    <mergeCell ref="G19:I19"/>
    <mergeCell ref="B20:C20"/>
    <mergeCell ref="G20:I20"/>
    <mergeCell ref="B15:C15"/>
    <mergeCell ref="G15:I15"/>
    <mergeCell ref="B16:C16"/>
    <mergeCell ref="G16:I16"/>
    <mergeCell ref="B17:C17"/>
    <mergeCell ref="G17:I17"/>
    <mergeCell ref="B12:C12"/>
    <mergeCell ref="G12:I12"/>
    <mergeCell ref="B13:C13"/>
    <mergeCell ref="G13:I13"/>
    <mergeCell ref="B14:C14"/>
    <mergeCell ref="G14:I14"/>
    <mergeCell ref="B9:C9"/>
    <mergeCell ref="G9:I9"/>
    <mergeCell ref="B10:C10"/>
    <mergeCell ref="G10:I10"/>
    <mergeCell ref="B11:C11"/>
    <mergeCell ref="G11:I11"/>
    <mergeCell ref="B5:C5"/>
    <mergeCell ref="G5:I5"/>
    <mergeCell ref="J5:L5"/>
    <mergeCell ref="A6:I6"/>
    <mergeCell ref="B7:C7"/>
    <mergeCell ref="B8:C8"/>
    <mergeCell ref="G8:I8"/>
    <mergeCell ref="D2:E2"/>
    <mergeCell ref="F2:G2"/>
    <mergeCell ref="I2:J2"/>
    <mergeCell ref="K2:L2"/>
    <mergeCell ref="D3:E3"/>
    <mergeCell ref="F3:G3"/>
    <mergeCell ref="I3:J3"/>
    <mergeCell ref="K3:L3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104:C104"/>
    <mergeCell ref="A105:C105"/>
    <mergeCell ref="A106:C106"/>
    <mergeCell ref="A107:C107"/>
    <mergeCell ref="A108:C108"/>
    <mergeCell ref="A75:C75"/>
    <mergeCell ref="A76:C76"/>
    <mergeCell ref="A77:C77"/>
    <mergeCell ref="A78:C78"/>
    <mergeCell ref="A79:C79"/>
    <mergeCell ref="A80:C80"/>
    <mergeCell ref="A81:C81"/>
    <mergeCell ref="G102:I102"/>
    <mergeCell ref="G103:I103"/>
    <mergeCell ref="G104:I104"/>
    <mergeCell ref="G105:I105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G93:I93"/>
    <mergeCell ref="G94:I94"/>
    <mergeCell ref="G95:I95"/>
    <mergeCell ref="G96:I96"/>
    <mergeCell ref="G97:I97"/>
    <mergeCell ref="G98:I98"/>
    <mergeCell ref="G99:I99"/>
    <mergeCell ref="G100:I100"/>
    <mergeCell ref="G101:I101"/>
    <mergeCell ref="G84:I84"/>
    <mergeCell ref="G85:I85"/>
    <mergeCell ref="G86:I86"/>
    <mergeCell ref="G87:I87"/>
    <mergeCell ref="G88:I88"/>
    <mergeCell ref="G89:I89"/>
    <mergeCell ref="G90:I90"/>
    <mergeCell ref="G91:I91"/>
    <mergeCell ref="G92:I92"/>
    <mergeCell ref="G180:I180"/>
    <mergeCell ref="G181:I181"/>
    <mergeCell ref="A184:F184"/>
    <mergeCell ref="G106:I106"/>
    <mergeCell ref="G107:I107"/>
    <mergeCell ref="G108:I108"/>
    <mergeCell ref="G109:I109"/>
    <mergeCell ref="G110:I110"/>
    <mergeCell ref="A117:C117"/>
    <mergeCell ref="A116:C116"/>
    <mergeCell ref="G116:I116"/>
    <mergeCell ref="G120:I120"/>
    <mergeCell ref="A109:C109"/>
    <mergeCell ref="A125:F125"/>
    <mergeCell ref="A128:C128"/>
    <mergeCell ref="A129:C129"/>
    <mergeCell ref="A130:C130"/>
    <mergeCell ref="A131:C131"/>
    <mergeCell ref="A132:C132"/>
    <mergeCell ref="A133:C133"/>
    <mergeCell ref="A126:C126"/>
    <mergeCell ref="A127:C127"/>
    <mergeCell ref="A140:C140"/>
    <mergeCell ref="G148:I148"/>
    <mergeCell ref="A280:C280"/>
    <mergeCell ref="A281:C281"/>
    <mergeCell ref="A282:C282"/>
    <mergeCell ref="A156:C156"/>
    <mergeCell ref="A155:C155"/>
    <mergeCell ref="A177:F177"/>
    <mergeCell ref="A178:C178"/>
    <mergeCell ref="A180:C180"/>
    <mergeCell ref="A181:C181"/>
    <mergeCell ref="A163:C163"/>
    <mergeCell ref="A164:C164"/>
    <mergeCell ref="A165:C165"/>
    <mergeCell ref="A166:C166"/>
    <mergeCell ref="A167:C167"/>
    <mergeCell ref="A168:C168"/>
    <mergeCell ref="A157:C157"/>
    <mergeCell ref="A158:C158"/>
    <mergeCell ref="A159:C159"/>
    <mergeCell ref="A160:C160"/>
    <mergeCell ref="A161:C161"/>
    <mergeCell ref="A162:C162"/>
    <mergeCell ref="A174:C174"/>
    <mergeCell ref="A175:C175"/>
    <mergeCell ref="A198:C198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K260:L260"/>
    <mergeCell ref="K262:K267"/>
    <mergeCell ref="L262:L267"/>
    <mergeCell ref="K268:K272"/>
    <mergeCell ref="L268:L272"/>
    <mergeCell ref="K273:L275"/>
    <mergeCell ref="K276:L277"/>
    <mergeCell ref="K278:L279"/>
    <mergeCell ref="K280:L281"/>
    <mergeCell ref="R282:S283"/>
    <mergeCell ref="R284:S285"/>
    <mergeCell ref="R286:S288"/>
    <mergeCell ref="R289:S289"/>
    <mergeCell ref="A283:C283"/>
    <mergeCell ref="A284:C284"/>
    <mergeCell ref="A285:C285"/>
    <mergeCell ref="A286:C286"/>
    <mergeCell ref="A287:C287"/>
    <mergeCell ref="A288:C288"/>
    <mergeCell ref="K282:L283"/>
    <mergeCell ref="K284:L285"/>
    <mergeCell ref="K286:L288"/>
    <mergeCell ref="R260:S260"/>
    <mergeCell ref="R262:R267"/>
    <mergeCell ref="S262:S267"/>
    <mergeCell ref="R268:R272"/>
    <mergeCell ref="S268:S272"/>
    <mergeCell ref="R273:S275"/>
    <mergeCell ref="R276:S277"/>
    <mergeCell ref="R278:S279"/>
    <mergeCell ref="R280:S281"/>
    <mergeCell ref="A301:C301"/>
    <mergeCell ref="A302:C302"/>
    <mergeCell ref="A303:C303"/>
    <mergeCell ref="A306:C306"/>
    <mergeCell ref="A308:C308"/>
    <mergeCell ref="A309:C309"/>
    <mergeCell ref="A310:C310"/>
    <mergeCell ref="A290:F290"/>
    <mergeCell ref="K289:L289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14:C314"/>
    <mergeCell ref="A315:C315"/>
    <mergeCell ref="A316:C316"/>
    <mergeCell ref="A317:C317"/>
    <mergeCell ref="A318:C318"/>
    <mergeCell ref="A319:C319"/>
    <mergeCell ref="A321:C321"/>
    <mergeCell ref="G291:I291"/>
    <mergeCell ref="G292:I292"/>
    <mergeCell ref="G293:I293"/>
    <mergeCell ref="G294:I294"/>
    <mergeCell ref="G295:I295"/>
    <mergeCell ref="G296:I296"/>
    <mergeCell ref="G297:I297"/>
    <mergeCell ref="G298:I298"/>
    <mergeCell ref="G299:I299"/>
    <mergeCell ref="G300:I300"/>
    <mergeCell ref="G301:I301"/>
    <mergeCell ref="G302:I302"/>
    <mergeCell ref="G306:I306"/>
    <mergeCell ref="G308:I308"/>
    <mergeCell ref="G309:I309"/>
    <mergeCell ref="G310:I310"/>
    <mergeCell ref="A291:C291"/>
    <mergeCell ref="A304:C304"/>
    <mergeCell ref="A305:C305"/>
    <mergeCell ref="A307:C307"/>
    <mergeCell ref="G307:I307"/>
    <mergeCell ref="A311:C311"/>
    <mergeCell ref="A312:C312"/>
    <mergeCell ref="A313:C313"/>
    <mergeCell ref="G311:I311"/>
    <mergeCell ref="G312:I312"/>
    <mergeCell ref="G313:I313"/>
    <mergeCell ref="K312:M312"/>
    <mergeCell ref="K313:M313"/>
    <mergeCell ref="K314:M314"/>
    <mergeCell ref="K315:M315"/>
    <mergeCell ref="K316:M316"/>
    <mergeCell ref="G314:I314"/>
    <mergeCell ref="G315:I315"/>
    <mergeCell ref="G316:I316"/>
    <mergeCell ref="G317:I317"/>
    <mergeCell ref="K300:M300"/>
    <mergeCell ref="K301:M301"/>
    <mergeCell ref="K302:M302"/>
    <mergeCell ref="K306:M306"/>
    <mergeCell ref="K307:M307"/>
    <mergeCell ref="K308:M308"/>
    <mergeCell ref="K309:M309"/>
    <mergeCell ref="K310:M310"/>
    <mergeCell ref="K311:M311"/>
    <mergeCell ref="K291:M291"/>
    <mergeCell ref="K292:M292"/>
    <mergeCell ref="K293:M293"/>
    <mergeCell ref="K294:M294"/>
    <mergeCell ref="K295:M295"/>
    <mergeCell ref="K296:M296"/>
    <mergeCell ref="K297:M297"/>
    <mergeCell ref="K298:M298"/>
    <mergeCell ref="K299:M299"/>
    <mergeCell ref="K317:M317"/>
    <mergeCell ref="K318:M318"/>
    <mergeCell ref="K319:M319"/>
    <mergeCell ref="K320:M320"/>
    <mergeCell ref="K321:M321"/>
    <mergeCell ref="K322:M322"/>
    <mergeCell ref="B328:F328"/>
    <mergeCell ref="A333:C333"/>
    <mergeCell ref="G322:I322"/>
    <mergeCell ref="G318:I318"/>
    <mergeCell ref="G319:I319"/>
    <mergeCell ref="G321:I321"/>
    <mergeCell ref="A320:C320"/>
    <mergeCell ref="G320:I320"/>
  </mergeCells>
  <conditionalFormatting sqref="G7:I7">
    <cfRule type="duplicateValues" dxfId="8" priority="9"/>
  </conditionalFormatting>
  <conditionalFormatting sqref="G126:G140">
    <cfRule type="containsBlanks" dxfId="7" priority="8">
      <formula>LEN(TRIM(G126))=0</formula>
    </cfRule>
  </conditionalFormatting>
  <conditionalFormatting sqref="H126:H140">
    <cfRule type="containsBlanks" dxfId="6" priority="7">
      <formula>LEN(TRIM(H126))=0</formula>
    </cfRule>
  </conditionalFormatting>
  <conditionalFormatting sqref="I126:I140">
    <cfRule type="containsBlanks" dxfId="5" priority="6">
      <formula>LEN(TRIM(I126))=0</formula>
    </cfRule>
  </conditionalFormatting>
  <conditionalFormatting sqref="G174:H175">
    <cfRule type="containsBlanks" dxfId="4" priority="5">
      <formula>LEN(TRIM(G174))=0</formula>
    </cfRule>
  </conditionalFormatting>
  <conditionalFormatting sqref="G261 J261">
    <cfRule type="containsBlanks" dxfId="3" priority="4">
      <formula>LEN(TRIM(G261))=0</formula>
    </cfRule>
  </conditionalFormatting>
  <conditionalFormatting sqref="G262:G288 J262:J288">
    <cfRule type="containsBlanks" dxfId="2" priority="3">
      <formula>LEN(TRIM(G262))=0</formula>
    </cfRule>
  </conditionalFormatting>
  <conditionalFormatting sqref="N261 Q261">
    <cfRule type="containsBlanks" dxfId="1" priority="2">
      <formula>LEN(TRIM(N261))=0</formula>
    </cfRule>
  </conditionalFormatting>
  <conditionalFormatting sqref="N262:N288 Q262:Q288">
    <cfRule type="containsBlanks" dxfId="0" priority="1">
      <formula>LEN(TRIM(N262))=0</formula>
    </cfRule>
  </conditionalFormatting>
  <dataValidations count="1">
    <dataValidation type="list" allowBlank="1" showInputMessage="1" showErrorMessage="1" sqref="F7:F30 F45 F48:F54 F84:F110 F33:F43 F126:F141 F112:F124 F143:F151 F178:F182 F155:F176 F219:F227 F198:F204 F206 F209:F216 F230:F239 F243:F253 F192:F195 F186:F190 F56:F82 F255:F259 F261:F288" xr:uid="{90D0CF78-070F-4E1E-951C-F3FEB8C3D415}">
      <formula1>"Российский рубль,Доллар США,Евро,Юань,Фунт стерлингов"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Каракулова Александра Сергеевна</dc:creator>
  <cp:lastModifiedBy>Ложкина Анна Станиславовна</cp:lastModifiedBy>
  <dcterms:created xsi:type="dcterms:W3CDTF">2015-06-05T18:19:34Z</dcterms:created>
  <dcterms:modified xsi:type="dcterms:W3CDTF">2025-12-09T05:34:28Z</dcterms:modified>
</cp:coreProperties>
</file>